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405" windowWidth="13260" windowHeight="522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A44" i="2"/>
  <c r="AK44" i="2"/>
  <c r="AG47" i="2"/>
  <c r="AA48" i="2"/>
  <c r="AK49" i="2"/>
  <c r="AG50" i="2"/>
  <c r="AK54" i="2"/>
  <c r="AA56" i="2"/>
  <c r="AK56" i="2"/>
  <c r="AG57" i="2"/>
  <c r="AG61" i="2"/>
  <c r="AQ61" i="2"/>
  <c r="AA63" i="2"/>
  <c r="AK63" i="2"/>
  <c r="AA64" i="2"/>
  <c r="AG65" i="2"/>
  <c r="AA66" i="2"/>
  <c r="AA67" i="2"/>
  <c r="AK67" i="2"/>
  <c r="AG68" i="2"/>
  <c r="J3613" i="1"/>
  <c r="AA54" i="2"/>
  <c r="J3616" i="1"/>
  <c r="J3627" i="1" s="1"/>
  <c r="AA47" i="2" l="1"/>
  <c r="AA49" i="2"/>
  <c r="AG56" i="2"/>
  <c r="I1641" i="1"/>
  <c r="AK43" i="2"/>
  <c r="AG39" i="2"/>
  <c r="AA45"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AO53" i="2"/>
  <c r="AA36" i="2"/>
  <c r="AG38" i="2"/>
  <c r="AA42" i="2"/>
  <c r="AQ44" i="2"/>
  <c r="AK47" i="2"/>
  <c r="AQ49" i="2"/>
  <c r="AR49" i="2" s="1"/>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R56" i="2" l="1"/>
  <c r="AR44" i="2"/>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N53" i="2"/>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B53" i="2" l="1"/>
  <c r="J3214" i="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<sst xmlns="http://schemas.openxmlformats.org/spreadsheetml/2006/main" count="21282" uniqueCount="5662">
  <si>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</si>
  <si>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</si>
  <si>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</si>
  <si>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</si>
  <si>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</si>
  <si>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</si>
  <si>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</si>
  <si>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</si>
  <si>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</si>
  <si>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</si>
  <si>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</si>
  <si>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</si>
  <si>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</si>
  <si>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</si>
  <si>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</si>
  <si>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</si>
  <si>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</si>
  <si>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</si>
  <si>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</si>
  <si>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</si>
  <si>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</si>
  <si>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</si>
  <si>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</si>
  <si>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</si>
  <si>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</si>
  <si>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</si>
  <si>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</si>
  <si>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</si>
  <si>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</si>
  <si>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</si>
  <si>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</si>
  <si>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</si>
  <si>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</si>
  <si>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</si>
  <si>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</si>
  <si>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</si>
  <si>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</si>
  <si>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</si>
  <si>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</si>
  <si>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</si>
  <si>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</si>
  <si>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</si>
  <si>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</si>
  <si>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</si>
  <si>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</si>
  <si>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</si>
  <si>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</si>
  <si>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</si>
  <si>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</si>
  <si>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</si>
  <si>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</si>
  <si>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</si>
  <si>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</si>
  <si>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</si>
  <si>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</si>
  <si>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</si>
  <si>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</si>
  <si>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</si>
  <si>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</si>
  <si>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</si>
  <si>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</si>
  <si>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</si>
  <si>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</si>
  <si>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</si>
  <si>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</si>
  <si>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</si>
  <si>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</si>
  <si>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</si>
  <si>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</si>
  <si>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</si>
  <si>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</si>
  <si>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</si>
  <si>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</si>
  <si>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</si>
  <si>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</si>
  <si>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</si>
  <si>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</si>
  <si>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</si>
  <si>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</si>
  <si>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</si>
  <si>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</si>
  <si>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</si>
  <si>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</si>
  <si>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</si>
  <si>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</si>
  <si>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</si>
  <si>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</si>
  <si>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</si>
  <si>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</si>
  <si>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</si>
  <si>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</si>
  <si>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</si>
  <si>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</si>
  <si>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</si>
  <si>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</si>
  <si>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</si>
  <si>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</si>
  <si>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</si>
  <si>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</si>
  <si>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</si>
  <si>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</si>
  <si>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</si>
  <si>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</si>
  <si>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</si>
  <si>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</si>
  <si>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</si>
  <si>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</si>
  <si>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</si>
  <si>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</si>
  <si>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</si>
  <si>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</si>
  <si>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</si>
  <si>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</si>
  <si>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</si>
  <si>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</si>
  <si>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</si>
  <si>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</si>
  <si>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</si>
  <si>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</si>
  <si>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</si>
  <si>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</si>
  <si>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</si>
  <si>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</si>
  <si>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</si>
  <si>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</si>
  <si>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</si>
  <si>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</si>
  <si>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</si>
  <si>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</si>
  <si>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</si>
  <si>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</si>
  <si>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</si>
  <si>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</si>
  <si>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</si>
  <si>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</si>
  <si>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</si>
  <si>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</si>
  <si>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</si>
  <si>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</si>
  <si>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</si>
  <si>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</si>
  <si>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</si>
  <si>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</si>
  <si>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</si>
  <si>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</si>
  <si>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</si>
  <si>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</si>
  <si>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</si>
  <si>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</si>
  <si>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</si>
  <si>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</si>
  <si>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</si>
  <si>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</si>
  <si>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</si>
  <si>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</si>
  <si>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</si>
  <si>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</si>
  <si>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</si>
  <si>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</si>
  <si>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</si>
  <si>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</si>
  <si>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</si>
  <si>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</si>
  <si>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</si>
  <si>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</si>
  <si>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</si>
  <si>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</si>
  <si>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</si>
  <si>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</si>
  <si>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</si>
  <si>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</si>
  <si>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</si>
  <si>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</si>
  <si>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</si>
  <si>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</si>
  <si>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</si>
  <si>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</si>
  <si>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</si>
  <si>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</si>
  <si>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</si>
  <si>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</si>
  <si>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</si>
  <si>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</si>
  <si>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</si>
  <si>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</si>
  <si>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</si>
  <si>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</si>
  <si>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</si>
  <si>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</si>
  <si>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</si>
  <si>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</si>
  <si>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</si>
  <si>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</si>
  <si>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</si>
  <si>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</si>
  <si>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</si>
  <si>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</si>
  <si>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</si>
  <si>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</si>
  <si>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</si>
  <si>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</si>
  <si>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</si>
  <si>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</si>
  <si>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</si>
  <si>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</si>
  <si>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</si>
  <si>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</si>
  <si>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</si>
  <si>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</si>
  <si>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</si>
  <si>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</si>
  <si>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</si>
  <si>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</si>
  <si>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</si>
  <si>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</si>
  <si>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</si>
  <si>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</si>
  <si>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</si>
  <si>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</si>
  <si>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</si>
  <si>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</si>
  <si>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</si>
  <si>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</si>
  <si>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</si>
  <si>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</si>
  <si>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</si>
  <si>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</si>
  <si>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</si>
  <si>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</si>
  <si>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</si>
  <si>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</si>
  <si>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</si>
  <si>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</si>
  <si>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</si>
  <si>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</si>
  <si>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</si>
  <si>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</si>
  <si>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</si>
  <si>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</si>
  <si>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</si>
  <si>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</si>
  <si>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</si>
  <si>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</si>
  <si>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</si>
  <si>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</si>
  <si>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</si>
  <si>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</si>
  <si>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</si>
  <si>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</si>
  <si>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</si>
  <si>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</si>
  <si>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</si>
  <si>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</si>
  <si>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</si>
  <si>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</si>
  <si>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</si>
  <si>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</si>
  <si>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</si>
  <si>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</si>
  <si>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</si>
  <si>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</si>
  <si>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</si>
  <si>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</si>
  <si>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</si>
  <si>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</si>
  <si>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</si>
  <si>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</si>
  <si>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</si>
  <si>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</si>
  <si>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</si>
  <si>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</si>
  <si>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</si>
  <si>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</si>
  <si>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</si>
  <si>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</si>
  <si>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</si>
  <si>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</si>
  <si>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</si>
  <si>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</si>
  <si>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</si>
  <si>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</si>
  <si>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</si>
  <si>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</si>
  <si>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</si>
  <si>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</si>
  <si>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</si>
  <si>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</si>
  <si>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</si>
  <si>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</si>
  <si>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</si>
  <si>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</si>
  <si>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</si>
  <si>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</si>
  <si>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</si>
  <si>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</si>
  <si>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</si>
  <si>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</si>
  <si>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</si>
  <si>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</si>
  <si>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</si>
  <si>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</si>
  <si>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</si>
  <si>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</si>
  <si>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</si>
  <si>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</si>
  <si>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</si>
  <si>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</si>
  <si>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</si>
  <si>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</si>
  <si>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</si>
  <si>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</si>
  <si>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</si>
  <si>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</si>
  <si>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</si>
  <si>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</si>
  <si>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</si>
  <si>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</si>
  <si>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</si>
  <si>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</si>
  <si>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</si>
  <si>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</si>
  <si>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</si>
  <si>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</si>
  <si>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</si>
  <si>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</si>
  <si>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</si>
  <si>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</si>
  <si>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</si>
  <si>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</si>
  <si>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</si>
  <si>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</si>
  <si>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</si>
  <si>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</si>
  <si>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</si>
  <si>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</si>
  <si>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</si>
  <si>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</si>
  <si>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</si>
  <si>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</si>
  <si>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</si>
  <si>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</si>
  <si>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</si>
  <si>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</si>
  <si>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</si>
  <si>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</si>
  <si>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</si>
  <si>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</si>
  <si>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</si>
  <si>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</si>
  <si>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</si>
  <si>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</si>
  <si>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</si>
  <si>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</si>
  <si>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</si>
  <si>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</si>
  <si>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</si>
  <si>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</si>
  <si>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</si>
  <si>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</si>
  <si>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</si>
  <si>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</si>
  <si>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</si>
  <si>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</si>
  <si>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</si>
  <si>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</si>
  <si>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</si>
  <si>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</si>
  <si>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</si>
  <si>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</si>
  <si>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</si>
  <si>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</si>
  <si>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</si>
  <si>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</si>
  <si>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</si>
  <si>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</si>
  <si>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</si>
  <si>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</si>
  <si>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</si>
  <si>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</si>
  <si>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</si>
  <si>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</si>
  <si>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</si>
  <si>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</si>
  <si>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</si>
  <si>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</si>
  <si>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</si>
  <si>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</si>
  <si>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</si>
  <si>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</si>
  <si>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</si>
  <si>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</si>
  <si>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</si>
  <si>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</si>
  <si>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</si>
  <si>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</si>
  <si>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</si>
  <si>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</si>
  <si>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</si>
  <si>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</si>
  <si>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</si>
  <si>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</si>
  <si>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</si>
  <si>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</si>
  <si>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</si>
  <si>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</si>
  <si>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</si>
  <si>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</si>
  <si>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</si>
  <si>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</si>
  <si>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</si>
  <si>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</si>
  <si>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</si>
  <si>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</si>
  <si>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</si>
  <si>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</si>
  <si>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</si>
  <si>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</si>
  <si>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</si>
  <si>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</si>
  <si>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</si>
  <si>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</si>
  <si>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</si>
  <si>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</si>
  <si>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</si>
  <si>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</si>
  <si>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</si>
  <si>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</si>
  <si>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</si>
  <si>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</si>
  <si>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</si>
  <si>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</si>
  <si>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</si>
  <si>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</si>
  <si>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</si>
  <si>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</si>
  <si>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</si>
  <si>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</si>
  <si>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</si>
  <si>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</si>
  <si>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</si>
  <si>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</si>
  <si>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</si>
  <si>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</si>
  <si>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</si>
  <si>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</si>
  <si>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</si>
  <si>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</si>
  <si>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</si>
  <si>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</si>
  <si>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</si>
  <si>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</si>
  <si>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</si>
  <si>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</si>
  <si>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</si>
  <si>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</si>
  <si>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</si>
  <si>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</si>
  <si>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</si>
  <si>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</si>
  <si>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</si>
  <si>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</si>
  <si>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</si>
  <si>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</si>
  <si>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</si>
  <si>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</si>
  <si>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</si>
  <si>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</si>
  <si>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</si>
  <si>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</si>
  <si>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</si>
  <si>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</si>
  <si>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</si>
  <si>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</si>
  <si>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</si>
  <si>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</si>
  <si>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</si>
  <si>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</si>
  <si>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</si>
  <si>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</si>
  <si>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</si>
  <si>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</si>
  <si>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</si>
  <si>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</si>
  <si>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</si>
  <si>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</si>
  <si>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</si>
  <si>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</si>
  <si>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</si>
  <si>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</si>
  <si>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</si>
  <si>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</si>
  <si>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</si>
  <si>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</si>
  <si>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</si>
  <si>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</si>
  <si>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</si>
  <si>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</si>
  <si>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</si>
  <si>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</si>
  <si>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</si>
  <si>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</si>
  <si>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</si>
  <si>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</si>
  <si>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</si>
  <si>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</si>
  <si>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</si>
  <si>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</si>
  <si>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</si>
  <si>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</si>
  <si>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</si>
  <si>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</si>
  <si>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</si>
  <si>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</si>
  <si>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</si>
  <si>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</si>
  <si>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</si>
  <si>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</si>
  <si>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</si>
  <si>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</si>
  <si>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</si>
  <si>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</si>
  <si>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</si>
  <si>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</si>
  <si>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</si>
  <si>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</si>
  <si>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</si>
  <si>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</si>
  <si>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</si>
  <si>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</si>
  <si>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</si>
  <si>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</si>
  <si>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</si>
  <si>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</si>
  <si>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</si>
  <si>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</si>
  <si>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</si>
  <si>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</si>
  <si>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</si>
  <si>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</si>
  <si>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</si>
  <si>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</si>
  <si>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</si>
  <si>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</si>
  <si>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</si>
  <si>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</si>
  <si>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</si>
  <si>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</si>
  <si>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</si>
  <si>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</si>
  <si>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</si>
  <si>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</si>
  <si>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</si>
  <si>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</si>
  <si>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</si>
  <si>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</si>
  <si>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</si>
  <si>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</si>
  <si>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</si>
  <si>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</si>
  <si>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</si>
  <si>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</si>
  <si>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</si>
  <si>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</si>
  <si>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</si>
  <si>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</si>
  <si>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</si>
  <si>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</si>
  <si>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</si>
  <si>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</si>
  <si>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</si>
  <si>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</si>
  <si>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</si>
  <si>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</si>
  <si>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</si>
  <si>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</si>
  <si>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</si>
  <si>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</si>
  <si>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</si>
  <si>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</si>
  <si>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</si>
  <si>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</si>
  <si>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</si>
  <si>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</si>
  <si>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</si>
  <si>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</si>
  <si>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</si>
  <si>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</si>
  <si>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</si>
  <si>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</si>
  <si>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</si>
  <si>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</si>
  <si>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</si>
  <si>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</si>
  <si>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</si>
  <si>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</si>
  <si>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</si>
  <si>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</si>
  <si>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</si>
  <si>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</si>
  <si>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</si>
  <si>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</si>
  <si>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</si>
  <si>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</si>
  <si>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</si>
  <si>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</si>
  <si>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</si>
  <si>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</si>
  <si>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</si>
  <si>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</si>
  <si>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</si>
  <si>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</si>
  <si>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</si>
  <si>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</si>
  <si>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</si>
  <si>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</si>
  <si>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</si>
  <si>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</si>
  <si>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</si>
  <si>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</si>
  <si>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</si>
  <si>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</si>
  <si>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</si>
  <si>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</si>
  <si>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</si>
  <si>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</si>
  <si>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</si>
  <si>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</si>
  <si>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</si>
  <si>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</si>
  <si>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</si>
  <si>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</si>
  <si>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</si>
  <si>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</si>
  <si>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</si>
  <si>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</si>
  <si>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</si>
  <si>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</si>
  <si>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</si>
  <si>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</si>
  <si>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</si>
  <si>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</si>
  <si>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</si>
  <si>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</si>
  <si>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</si>
  <si>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</si>
  <si>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</si>
  <si>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</si>
  <si>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</si>
  <si>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</si>
  <si>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</si>
  <si>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</si>
  <si>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</si>
  <si>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</si>
  <si>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</si>
  <si>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</si>
  <si>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</si>
  <si>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</si>
  <si>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</si>
  <si>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</si>
  <si>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</si>
  <si>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</si>
  <si>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</si>
  <si>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</si>
  <si>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</si>
  <si>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</si>
  <si>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</si>
  <si>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</si>
  <si>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</si>
  <si>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</si>
  <si>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</si>
  <si>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</si>
  <si>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</si>
  <si>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</si>
  <si>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</si>
  <si>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</si>
  <si>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</si>
  <si>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</si>
  <si>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</si>
  <si>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</si>
  <si>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</si>
  <si>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</si>
  <si>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</si>
  <si>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</si>
  <si>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</si>
  <si>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</si>
  <si>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</si>
  <si>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</si>
  <si>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</si>
  <si>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</si>
  <si>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</si>
  <si>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</si>
  <si>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</si>
  <si>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</si>
  <si>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</si>
  <si>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</si>
  <si>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</si>
  <si>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</si>
  <si>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</si>
  <si>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</si>
  <si>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</si>
  <si>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</si>
  <si>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</si>
  <si>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</si>
  <si>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</si>
  <si>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</si>
  <si>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</si>
  <si>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</si>
  <si>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</si>
  <si>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</si>
  <si>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</si>
  <si>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</si>
  <si>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</si>
  <si>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</si>
  <si>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</si>
  <si>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</si>
  <si>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</si>
  <si>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</si>
  <si>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</si>
  <si>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</si>
  <si>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</si>
  <si>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</si>
  <si>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</si>
  <si>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</si>
  <si>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</si>
  <si>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</si>
  <si>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</si>
  <si>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</si>
  <si>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</si>
  <si>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</si>
  <si>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</si>
  <si>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</si>
  <si>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</si>
  <si>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</si>
  <si>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</si>
  <si>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</si>
  <si>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</si>
  <si>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</si>
  <si>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</si>
  <si>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</si>
  <si>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</si>
  <si>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</si>
  <si>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</si>
  <si>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</si>
  <si>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</si>
  <si>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</si>
  <si>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</si>
  <si>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</si>
  <si>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</si>
  <si>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</si>
  <si>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</si>
  <si>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</si>
  <si>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</si>
  <si>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</si>
  <si>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</si>
  <si>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</si>
  <si>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</si>
  <si>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</si>
  <si>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</si>
  <si>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</si>
  <si>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</si>
  <si>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</si>
  <si>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</si>
  <si>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</si>
  <si>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</si>
  <si>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</si>
  <si>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</si>
  <si>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</si>
  <si>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</si>
  <si>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</si>
  <si>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</si>
  <si>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</si>
  <si>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</si>
  <si>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</si>
  <si>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</si>
  <si>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</si>
  <si>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</si>
  <si>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</si>
  <si>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</si>
  <si>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</si>
  <si>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</si>
  <si>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</si>
  <si>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</si>
  <si>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</si>
  <si>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</si>
  <si>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</si>
  <si>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</si>
  <si>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</si>
  <si>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</si>
  <si>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</si>
  <si>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</si>
  <si>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</si>
  <si>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</si>
  <si>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</si>
  <si>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</si>
  <si>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</si>
  <si>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</si>
  <si>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</si>
  <si>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</si>
  <si>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</si>
  <si>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</si>
  <si>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</si>
  <si>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</si>
  <si>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</si>
  <si>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</si>
  <si>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</si>
  <si>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</si>
  <si>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</si>
  <si>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</si>
  <si>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</si>
  <si>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</si>
  <si>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</si>
  <si>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</si>
  <si>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</si>
  <si>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</si>
  <si>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</si>
  <si>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</si>
  <si>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</si>
  <si>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</si>
  <si>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</si>
  <si>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</si>
  <si>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</si>
  <si>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</si>
  <si>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</si>
  <si>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</si>
  <si>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</si>
  <si>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</si>
  <si>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</si>
  <si>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</si>
  <si>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</si>
  <si>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</si>
  <si>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</si>
  <si>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</si>
  <si>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</si>
  <si>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</si>
  <si>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</si>
  <si>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</si>
  <si>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</si>
  <si>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</si>
  <si>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</si>
  <si>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</si>
  <si>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</si>
  <si>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</si>
  <si>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</si>
  <si>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</si>
  <si>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</si>
  <si>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</si>
  <si>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</si>
  <si>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</si>
  <si>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</si>
  <si>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</si>
  <si>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</si>
  <si>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</si>
  <si>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</si>
  <si>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</si>
  <si>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</si>
  <si>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</si>
  <si>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</si>
  <si>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</si>
  <si>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</si>
  <si>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</si>
  <si>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</si>
  <si>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</si>
  <si>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</si>
  <si>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</si>
  <si>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</si>
  <si>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</si>
  <si>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</si>
  <si>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</si>
  <si>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</si>
  <si>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</si>
  <si>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</si>
  <si>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</si>
  <si>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</si>
  <si>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</si>
  <si>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</si>
  <si>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</si>
  <si>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</si>
  <si>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</si>
  <si>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</si>
  <si>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</si>
  <si>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</si>
  <si>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</si>
  <si>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</si>
  <si>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</si>
  <si>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</si>
  <si>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</si>
  <si>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</si>
  <si>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</si>
  <si>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</si>
  <si>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</si>
  <si>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</si>
  <si>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</si>
  <si>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</si>
  <si>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</si>
  <si>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</si>
  <si>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</si>
  <si>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</si>
  <si>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</si>
  <si>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</si>
  <si>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</si>
  <si>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</si>
  <si>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</si>
  <si>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</si>
  <si>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</si>
  <si>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</si>
  <si>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</si>
  <si>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</si>
  <si>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</si>
  <si>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</si>
  <si>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</si>
  <si>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</si>
  <si>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</si>
  <si>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</si>
  <si>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</si>
  <si>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</si>
  <si>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</si>
  <si>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</si>
  <si>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</si>
  <si>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</si>
  <si>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</si>
  <si>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</si>
  <si>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</si>
  <si>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</si>
  <si>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</si>
  <si>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</si>
  <si>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</si>
  <si>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</si>
  <si>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</si>
  <si>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</si>
  <si>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</si>
  <si>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</si>
  <si>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</si>
  <si>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</si>
  <si>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</si>
  <si>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</si>
  <si>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</si>
  <si>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</si>
  <si>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</si>
  <si>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</si>
  <si>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</si>
  <si>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</si>
  <si>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</si>
  <si>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</si>
  <si>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</si>
  <si>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</si>
  <si>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</si>
  <si>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</si>
  <si>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</si>
  <si>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</si>
  <si>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</si>
  <si>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</si>
  <si>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</si>
  <si>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</si>
  <si>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</si>
  <si>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</si>
  <si>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</si>
  <si>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</si>
  <si>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</si>
  <si>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</si>
  <si>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</si>
  <si>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</si>
  <si>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</si>
  <si>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</si>
  <si>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</si>
  <si>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</si>
  <si>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</si>
  <si>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</si>
  <si>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</si>
  <si>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</si>
  <si>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</si>
  <si>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</si>
  <si>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</si>
  <si>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</si>
  <si>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</si>
  <si>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</si>
  <si>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</si>
  <si>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</si>
  <si>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</si>
  <si>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</si>
  <si>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</si>
  <si>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</si>
  <si>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</si>
  <si>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</si>
  <si>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</si>
  <si>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</si>
  <si>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</si>
  <si>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</si>
  <si>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</si>
  <si>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</si>
  <si>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</si>
  <si>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</si>
  <si>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</si>
  <si>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</si>
  <si>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</si>
  <si>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</si>
  <si>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</si>
  <si>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</si>
  <si>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</si>
  <si>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</si>
  <si>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</si>
  <si>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</si>
  <si>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</si>
  <si>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</si>
  <si>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</si>
  <si>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</si>
  <si>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</si>
  <si>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</si>
  <si>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</si>
  <si>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</si>
  <si>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</si>
  <si>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</si>
  <si>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</si>
  <si>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</si>
  <si>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</si>
  <si>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</si>
  <si>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</si>
  <si>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</si>
  <si>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</si>
  <si>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</si>
  <si>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</si>
  <si>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</si>
  <si>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</si>
  <si>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</si>
  <si>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</si>
  <si>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</si>
  <si>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</si>
  <si>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</si>
  <si>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</si>
  <si>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</si>
  <si>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</si>
  <si>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</si>
  <si>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</si>
  <si>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</si>
  <si>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</si>
  <si>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</si>
  <si>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</si>
  <si>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</si>
  <si>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</si>
  <si>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</si>
  <si>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</si>
  <si>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</si>
  <si>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</si>
  <si>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</si>
  <si>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</si>
  <si>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</si>
  <si>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</si>
  <si>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</si>
  <si>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</si>
  <si>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</si>
  <si>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</si>
  <si>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</si>
  <si>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</si>
  <si>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</si>
  <si>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</si>
  <si>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</si>
  <si>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</si>
  <si>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</si>
  <si>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</si>
  <si>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</si>
  <si>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</si>
  <si>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</si>
  <si>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</si>
  <si>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</si>
  <si>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</si>
  <si>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</si>
  <si>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</si>
  <si>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</si>
  <si>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</si>
  <si>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</si>
  <si>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</si>
  <si>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</si>
  <si>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</si>
  <si>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</si>
  <si>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</si>
  <si>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</si>
  <si>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</si>
  <si>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</si>
  <si>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</si>
  <si>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</si>
  <si>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</si>
  <si>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</si>
  <si>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</si>
  <si>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</si>
  <si>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</si>
  <si>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</si>
  <si>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</si>
  <si>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</si>
  <si>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</si>
  <si>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</si>
  <si>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</si>
  <si>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</si>
  <si>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</si>
  <si>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</si>
  <si>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</si>
  <si>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</si>
  <si>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</si>
  <si>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</si>
  <si>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</si>
  <si>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</si>
  <si>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</si>
  <si>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</si>
  <si>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</si>
  <si>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</si>
  <si>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</si>
  <si>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</si>
  <si>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</si>
  <si>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</si>
  <si>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</si>
  <si>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</si>
  <si>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</si>
  <si>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</si>
  <si>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</si>
  <si>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</si>
  <si>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</si>
  <si>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</si>
  <si>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</si>
  <si>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</si>
  <si>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</si>
  <si>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</si>
  <si>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</si>
  <si>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</si>
  <si>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</si>
  <si>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</si>
  <si>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</si>
  <si>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</si>
  <si>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</si>
  <si>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</si>
  <si>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</si>
  <si>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</si>
  <si>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</si>
  <si>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</si>
  <si>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</si>
  <si>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</si>
  <si>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</si>
  <si>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</si>
  <si>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</si>
  <si>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</si>
  <si>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</si>
  <si>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</si>
  <si>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</si>
  <si>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</si>
  <si>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</si>
  <si>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</si>
  <si>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</si>
  <si>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</si>
  <si>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</si>
  <si>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</si>
  <si>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</si>
  <si>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</si>
  <si>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</si>
  <si>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</si>
  <si>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</si>
  <si>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</si>
  <si>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</si>
  <si>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</si>
  <si>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</si>
  <si>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</si>
  <si>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</si>
  <si>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</si>
  <si>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</si>
  <si>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</si>
  <si>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</si>
  <si>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</si>
  <si>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</si>
  <si>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</si>
  <si>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</si>
  <si>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</si>
  <si>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</si>
  <si>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</si>
  <si>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</si>
  <si>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</si>
  <si>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</si>
  <si>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</si>
  <si>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</si>
  <si>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</si>
  <si>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</si>
  <si>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</si>
  <si>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</si>
  <si>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</si>
  <si>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</si>
  <si>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</si>
  <si>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</si>
  <si>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</si>
  <si>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</si>
  <si>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</si>
  <si>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</si>
  <si>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</si>
  <si>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</si>
  <si>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</si>
  <si>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</si>
  <si>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</si>
  <si>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</si>
  <si>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</si>
  <si>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</si>
  <si>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</si>
  <si>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</si>
  <si>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</si>
  <si>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</si>
  <si>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</si>
  <si>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</si>
  <si>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</si>
  <si>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</si>
  <si>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</si>
  <si>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</si>
  <si>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</si>
  <si>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</si>
  <si>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</si>
  <si>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</si>
  <si>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</si>
  <si>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</si>
  <si>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</si>
  <si>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</si>
  <si>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</si>
  <si>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</si>
  <si>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</si>
  <si>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</si>
  <si>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</si>
  <si>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</si>
  <si>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</si>
  <si>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</si>
  <si>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</si>
  <si>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</si>
  <si>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</si>
  <si>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</si>
  <si>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</si>
  <si>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</si>
  <si>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</si>
  <si>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</si>
  <si>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</si>
  <si>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</si>
  <si>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</si>
  <si>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</si>
  <si>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</si>
  <si>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</si>
  <si>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</si>
  <si>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</si>
  <si>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</si>
  <si>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</si>
  <si>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</si>
  <si>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</si>
  <si>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</si>
  <si>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</si>
  <si>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</si>
  <si>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</si>
  <si>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</si>
  <si>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</si>
  <si>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</si>
  <si>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</si>
  <si>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</si>
  <si>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</si>
  <si>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</si>
  <si>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</si>
  <si>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</si>
  <si>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</si>
  <si>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</si>
  <si>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</si>
  <si>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</si>
  <si>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</si>
  <si>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</si>
  <si>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</si>
  <si>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</si>
  <si>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</si>
  <si>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</si>
  <si>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</si>
  <si>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</si>
  <si>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</si>
  <si>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</si>
  <si>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</si>
  <si>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</si>
  <si>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</si>
  <si>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</si>
  <si>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</si>
  <si>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</si>
  <si>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</si>
  <si>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</si>
  <si>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</si>
  <si>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</si>
  <si>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</si>
  <si>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</si>
  <si>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</si>
  <si>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</si>
  <si>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</si>
  <si>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</si>
  <si>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</si>
  <si>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</si>
  <si>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</si>
  <si>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</si>
  <si>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</si>
  <si>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</si>
  <si>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</si>
  <si>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</si>
  <si>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</si>
  <si>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</si>
  <si>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</si>
  <si>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</si>
  <si>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</si>
  <si>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</si>
  <si>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</si>
  <si>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</si>
  <si>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</si>
  <si>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</si>
  <si>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</si>
  <si>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</si>
  <si>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</si>
  <si>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</si>
  <si>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</si>
  <si>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</si>
  <si>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</si>
  <si>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</si>
  <si>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</si>
  <si>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</si>
  <si>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</si>
  <si>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</si>
  <si>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</si>
  <si>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</si>
  <si>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</si>
  <si>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</si>
  <si>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</si>
  <si>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</si>
  <si>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</si>
  <si>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</si>
  <si>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</si>
  <si>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</si>
  <si>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</si>
  <si>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</si>
  <si>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</si>
  <si>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</si>
  <si>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</si>
  <si>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</si>
  <si>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</si>
  <si>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</si>
  <si>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</si>
  <si>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</si>
  <si>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</si>
  <si>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</si>
  <si>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</si>
  <si>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</si>
  <si>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</si>
  <si>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</si>
  <si>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</si>
  <si>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</si>
  <si>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</si>
  <si>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</si>
  <si>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</si>
  <si>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</si>
  <si>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</si>
  <si>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</si>
  <si>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</si>
  <si>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</si>
  <si>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</si>
  <si>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</si>
  <si>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</si>
  <si>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</si>
  <si>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</si>
  <si>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</si>
  <si>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</si>
  <si>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</si>
  <si>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</si>
  <si>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</si>
  <si>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</si>
  <si>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</si>
  <si>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</si>
  <si>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</si>
  <si>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</si>
  <si>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</si>
  <si>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</si>
  <si>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</si>
  <si>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</si>
  <si>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</si>
  <si>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</si>
  <si>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</si>
  <si>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</si>
  <si>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</si>
  <si>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</si>
  <si>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</si>
  <si>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</si>
  <si>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</si>
  <si>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</si>
  <si>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</si>
  <si>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</si>
  <si>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</si>
  <si>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</si>
  <si>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</si>
  <si>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</si>
  <si>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</si>
  <si>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</si>
  <si>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</si>
  <si>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</si>
  <si>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</si>
  <si>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</si>
  <si>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</si>
  <si>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</si>
  <si>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</si>
  <si>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</si>
  <si>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</si>
  <si>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</si>
  <si>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</si>
  <si>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</si>
  <si>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</si>
  <si>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</si>
  <si>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</si>
  <si>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</si>
  <si>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</si>
  <si>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</si>
  <si>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</si>
  <si>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</si>
  <si>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</si>
  <si>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</si>
  <si>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</si>
  <si>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</si>
  <si>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</si>
  <si>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</si>
  <si>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</si>
  <si>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</si>
  <si>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</si>
  <si>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</si>
  <si>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</si>
  <si>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</si>
  <si>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</si>
  <si>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</si>
  <si>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</si>
  <si>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</si>
  <si>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</si>
  <si>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</si>
  <si>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</si>
  <si>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</si>
  <si>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</si>
  <si>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</si>
  <si>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</si>
  <si>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</si>
  <si>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</si>
  <si>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</si>
  <si>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</si>
  <si>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</si>
  <si>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</si>
  <si>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</si>
  <si>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</si>
  <si>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</si>
  <si>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</si>
  <si>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</si>
  <si>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</si>
  <si>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</si>
  <si>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</si>
  <si>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</si>
  <si>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</si>
  <si>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</si>
  <si>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</si>
  <si>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</si>
  <si>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</si>
  <si>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</si>
  <si>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</si>
  <si>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</si>
  <si>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</si>
  <si>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</si>
  <si>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</si>
  <si>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</si>
  <si>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</si>
  <si>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</si>
  <si>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</si>
  <si>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</si>
  <si>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</si>
  <si>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</si>
  <si>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</si>
  <si>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</si>
  <si>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</si>
  <si>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</si>
  <si>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</si>
  <si>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</si>
  <si>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</si>
  <si>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</si>
  <si>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</si>
  <si>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</si>
  <si>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</si>
  <si>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</si>
  <si>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</si>
  <si>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</si>
  <si>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</si>
  <si>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</si>
  <si>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</si>
  <si>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</si>
  <si>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</si>
  <si>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</si>
  <si>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</si>
  <si>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</si>
  <si>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</si>
  <si>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</si>
  <si>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</si>
  <si>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</si>
  <si>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</si>
  <si>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</si>
  <si>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</si>
  <si>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</si>
  <si>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</si>
  <si>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</si>
  <si>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</si>
  <si>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</si>
  <si>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</si>
  <si>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</si>
  <si>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</si>
  <si>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</si>
  <si>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</si>
  <si>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</si>
  <si>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</si>
  <si>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</si>
  <si>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</si>
  <si>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</si>
  <si>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</si>
  <si>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</si>
  <si>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</si>
  <si>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</si>
  <si>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</si>
  <si>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</si>
  <si>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</si>
  <si>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</si>
  <si>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</si>
  <si>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</si>
  <si>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</si>
  <si>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</si>
  <si>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</si>
  <si>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</si>
  <si>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</si>
  <si>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</si>
  <si>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</si>
  <si>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</si>
  <si>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</si>
  <si>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</si>
  <si>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</si>
  <si>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</si>
  <si>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</si>
  <si>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</si>
  <si>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</si>
  <si>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</si>
  <si>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</si>
  <si>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</si>
  <si>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</si>
  <si>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</si>
  <si>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</si>
  <si>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</si>
  <si>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</si>
  <si>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</si>
  <si>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</si>
  <si>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</si>
  <si>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</si>
  <si>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</si>
  <si>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</si>
  <si>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</si>
  <si>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</si>
  <si>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</si>
  <si>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</si>
  <si>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</si>
  <si>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</si>
  <si>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</si>
  <si>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</si>
  <si>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</si>
  <si>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</si>
  <si>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</si>
  <si>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</si>
  <si>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</si>
  <si>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</si>
  <si>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</si>
  <si>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</si>
  <si>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</si>
  <si>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</si>
  <si>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</si>
  <si>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</si>
  <si>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</si>
  <si>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</si>
  <si>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</si>
  <si>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</si>
  <si>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</si>
  <si>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</si>
  <si>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</si>
  <si>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</si>
  <si>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</si>
  <si>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</si>
  <si>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</si>
  <si>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</si>
  <si>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</si>
  <si>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</si>
  <si>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</si>
  <si>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</si>
  <si>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</si>
  <si>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</si>
  <si>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</si>
  <si>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</si>
  <si>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</si>
  <si>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</si>
  <si>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</si>
  <si>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</si>
  <si>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</si>
  <si>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</si>
  <si>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</si>
  <si>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</si>
  <si>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</si>
  <si>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</si>
  <si>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</si>
  <si>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</si>
  <si>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</si>
  <si>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</si>
  <si>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</si>
  <si>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</si>
  <si>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</si>
  <si>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</si>
  <si>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</si>
  <si>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</si>
  <si>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</si>
  <si>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</si>
  <si>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</si>
  <si>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</si>
  <si>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</si>
  <si>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</si>
  <si>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</si>
  <si>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</si>
  <si>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</si>
  <si>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</si>
  <si>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</si>
  <si>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</si>
  <si>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</si>
  <si>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</si>
  <si>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</si>
  <si>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</si>
  <si>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</si>
  <si>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</si>
  <si>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</si>
  <si>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</si>
  <si>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</si>
  <si>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</si>
  <si>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</si>
  <si>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</si>
  <si>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</si>
  <si>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</si>
  <si>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</si>
  <si>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</si>
  <si>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</si>
  <si>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</si>
  <si>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</si>
  <si>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</si>
  <si>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</si>
  <si>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</si>
  <si>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</si>
  <si>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</si>
  <si>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</si>
  <si>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</si>
  <si>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</si>
  <si>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</si>
  <si>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</si>
  <si>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</si>
  <si>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</si>
  <si>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</si>
  <si>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</si>
  <si>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</si>
  <si>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</si>
  <si>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</si>
  <si>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</si>
  <si>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</si>
  <si>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</si>
  <si>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</si>
  <si>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</si>
  <si>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</si>
  <si>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</si>
  <si>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</si>
  <si>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</si>
  <si>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</si>
  <si>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</si>
  <si>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</si>
  <si>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</si>
  <si>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</si>
  <si>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</si>
  <si>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</si>
  <si>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</si>
  <si>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</si>
  <si>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</si>
  <si>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</si>
  <si>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</si>
  <si>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</si>
  <si>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</si>
  <si>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</si>
  <si>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</si>
  <si>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</si>
  <si>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</si>
  <si>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</si>
  <si>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</si>
  <si>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</si>
  <si>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</si>
  <si>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</si>
  <si>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</si>
  <si>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</si>
  <si>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</si>
  <si>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</si>
  <si>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</si>
  <si>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</si>
  <si>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</si>
  <si>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</si>
  <si>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</si>
  <si>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</si>
  <si>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</si>
  <si>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</si>
  <si>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</si>
  <si>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</si>
  <si>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</si>
  <si>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</si>
  <si>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</si>
  <si>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</si>
  <si>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</si>
  <si>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</si>
  <si>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</si>
  <si>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</si>
  <si>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</si>
  <si>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</si>
  <si>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</si>
  <si>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</si>
  <si>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</si>
  <si>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</si>
  <si>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</si>
  <si>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</si>
  <si>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</si>
  <si>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</si>
  <si>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</si>
  <si>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</si>
  <si>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</si>
  <si>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</si>
  <si>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</si>
  <si>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</si>
  <si>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</si>
  <si>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</si>
  <si>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</si>
  <si>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</si>
  <si>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</si>
  <si>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</si>
  <si>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</si>
  <si>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</si>
  <si>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</si>
  <si>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</si>
  <si>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</si>
  <si>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</si>
  <si>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</si>
  <si>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</si>
  <si>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</si>
  <si>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</si>
  <si>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</si>
  <si>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</si>
  <si>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</si>
  <si>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</si>
  <si>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</si>
  <si>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</si>
  <si>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</si>
  <si>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</si>
  <si>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</si>
  <si>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</si>
  <si>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</si>
  <si>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</si>
  <si>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</si>
  <si>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</si>
  <si>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</si>
  <si>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</si>
  <si>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</si>
  <si>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</si>
  <si>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</si>
  <si>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</si>
  <si>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</si>
  <si>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</si>
  <si>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</si>
  <si>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</si>
  <si>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</si>
  <si>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</si>
  <si>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</si>
  <si>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</si>
  <si>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</si>
  <si>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</si>
  <si>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</si>
  <si>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</si>
  <si>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</si>
  <si>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</si>
  <si>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</si>
  <si>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</si>
  <si>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</si>
  <si>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</si>
  <si>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</si>
  <si>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</si>
  <si>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</si>
  <si>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</si>
  <si>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</si>
  <si>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</si>
  <si>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</si>
  <si>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</si>
  <si>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</si>
  <si>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</si>
  <si>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</si>
  <si>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</si>
  <si>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</si>
  <si>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</si>
  <si>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</si>
  <si>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</si>
  <si>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</si>
  <si>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</si>
  <si>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</si>
  <si>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</si>
  <si>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</si>
  <si>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</si>
  <si>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</si>
  <si>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</si>
  <si>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</si>
  <si>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</si>
  <si>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</si>
  <si>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</si>
  <si>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</si>
  <si>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</si>
  <si>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</si>
  <si>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</si>
  <si>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</si>
  <si>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</si>
  <si>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</si>
  <si>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</si>
  <si>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</si>
  <si>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</si>
  <si>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</si>
  <si>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</si>
  <si>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</si>
  <si>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</si>
  <si>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</si>
  <si>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</si>
  <si>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</si>
  <si>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</si>
  <si>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</si>
  <si>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</si>
  <si>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</si>
  <si>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</si>
  <si>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</si>
  <si>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</si>
  <si>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</si>
  <si>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</si>
  <si>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</si>
  <si>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</si>
  <si>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</si>
  <si>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</si>
  <si>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</si>
  <si>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</si>
  <si>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</si>
  <si>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</si>
  <si>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</si>
  <si>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</si>
  <si>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</si>
  <si>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</si>
  <si>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</si>
  <si>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</si>
  <si>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</si>
  <si>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</si>
  <si>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</si>
  <si>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</si>
  <si>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</si>
  <si>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</si>
  <si>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</si>
  <si>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</si>
  <si>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</si>
  <si>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</si>
  <si>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</si>
  <si>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</si>
  <si>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</si>
  <si>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</si>
  <si>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</si>
  <si>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</si>
  <si>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</si>
  <si>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</si>
  <si>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</si>
  <si>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</si>
  <si>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</si>
  <si>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</si>
  <si>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</si>
  <si>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</si>
  <si>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</si>
  <si>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</si>
  <si>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</si>
  <si>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</si>
  <si>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</si>
  <si>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</si>
  <si>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</si>
  <si>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</si>
  <si>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</si>
  <si>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</si>
  <si>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</si>
  <si>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</si>
  <si>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</si>
  <si>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</si>
  <si>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</si>
  <si>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</si>
  <si>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</si>
  <si>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</si>
  <si>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</si>
  <si>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</si>
  <si>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</si>
  <si>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</si>
  <si>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</si>
  <si>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</si>
  <si>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</si>
  <si>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</si>
  <si>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</si>
  <si>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</si>
  <si>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</si>
  <si>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</si>
  <si>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</si>
  <si>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</si>
  <si>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</si>
  <si>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</si>
  <si>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</si>
  <si>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</si>
  <si>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</si>
  <si>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</si>
  <si>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</si>
  <si>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</si>
  <si>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</si>
  <si>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</si>
  <si>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</si>
  <si>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</si>
  <si>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</si>
  <si>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</si>
  <si>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</si>
  <si>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</si>
  <si>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</si>
  <si>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</si>
  <si>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</si>
  <si>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</si>
  <si>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</si>
  <si>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</si>
  <si>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</si>
  <si>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</si>
  <si>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</si>
  <si>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</si>
  <si>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</si>
  <si>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</si>
  <si>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</si>
  <si>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</si>
  <si>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</si>
  <si>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</si>
  <si>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</si>
  <si>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</si>
  <si>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</si>
  <si>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</si>
  <si>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</si>
  <si>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</si>
  <si>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</si>
  <si>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</si>
  <si>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</si>
  <si>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</si>
  <si>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</si>
  <si>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</si>
  <si>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</si>
  <si>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</si>
  <si>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</si>
  <si>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</si>
  <si>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</si>
  <si>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</si>
  <si>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</si>
  <si>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</si>
  <si>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</si>
  <si>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</si>
  <si>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</si>
  <si>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</si>
  <si>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</si>
  <si>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</si>
  <si>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</si>
  <si>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</si>
  <si>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</si>
  <si>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</si>
  <si>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</si>
  <si>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</si>
  <si>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</si>
  <si>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</si>
  <si>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</si>
  <si>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</si>
  <si>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</si>
  <si>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</si>
  <si>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</si>
  <si>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</si>
  <si>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</si>
  <si>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</si>
  <si>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</si>
  <si>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</si>
  <si>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</si>
  <si>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</si>
  <si>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</si>
  <si>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</si>
  <si>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</si>
  <si>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</si>
  <si>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</si>
  <si>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</si>
  <si>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</si>
  <si>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</si>
  <si>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</si>
  <si>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</si>
  <si>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</si>
  <si>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</si>
  <si>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</si>
  <si>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</si>
  <si>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</si>
  <si>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</si>
  <si>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</si>
  <si>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</si>
  <si>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</si>
  <si>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</si>
  <si>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</si>
  <si>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</si>
  <si>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</si>
  <si>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</si>
  <si>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</si>
  <si>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</si>
  <si>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</si>
  <si>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</si>
  <si>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</si>
  <si>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</si>
  <si>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</si>
  <si>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</si>
  <si>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</si>
  <si>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</si>
  <si>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</si>
  <si>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</si>
  <si>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</si>
  <si>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</si>
  <si>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</si>
  <si>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</si>
  <si>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</si>
  <si>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</si>
  <si>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</si>
  <si>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</si>
  <si>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</si>
  <si>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</si>
  <si>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</si>
  <si>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</si>
  <si>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</si>
  <si>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</si>
  <si>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</si>
  <si>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</si>
  <si>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</si>
  <si>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</si>
  <si>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</si>
  <si>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</si>
  <si>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</si>
  <si>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</si>
  <si>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</si>
  <si>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</si>
  <si>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</si>
  <si>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</si>
  <si>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</si>
  <si>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</si>
  <si>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</si>
  <si>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</si>
  <si>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</si>
  <si>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</si>
  <si>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</si>
  <si>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</si>
  <si>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</si>
  <si>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</si>
  <si>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</si>
  <si>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</si>
  <si>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</si>
  <si>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</si>
  <si>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</si>
  <si>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</si>
  <si>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</si>
  <si>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</si>
  <si>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</si>
  <si>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</si>
  <si>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</si>
  <si>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</si>
  <si>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</si>
  <si>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</si>
  <si>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</si>
  <si>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</si>
  <si>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</si>
  <si>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</si>
  <si>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</si>
  <si>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</si>
  <si>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</si>
  <si>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</si>
  <si>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</si>
  <si>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</si>
  <si>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</si>
  <si>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</si>
  <si>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</si>
  <si>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</si>
  <si>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</si>
  <si>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</si>
  <si>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</si>
  <si>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</si>
  <si>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</si>
  <si>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</si>
  <si>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</si>
  <si>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</si>
  <si>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</si>
  <si>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</si>
  <si>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</si>
  <si>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</si>
  <si>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</si>
  <si>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</si>
  <si>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</si>
  <si>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</si>
  <si>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</si>
  <si>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</si>
  <si>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</si>
  <si>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</si>
  <si>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</si>
  <si>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</si>
  <si>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</si>
  <si>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</si>
  <si>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</si>
  <si>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</si>
  <si>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</si>
  <si>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</si>
  <si>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</si>
  <si>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</si>
  <si>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</si>
  <si>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</si>
  <si>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</si>
  <si>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</si>
  <si>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</si>
  <si>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</si>
  <si>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</si>
  <si>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</si>
  <si>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</si>
  <si>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</si>
  <si>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</si>
  <si>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</si>
  <si>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</si>
  <si>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</si>
  <si>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</si>
  <si>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</si>
  <si>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</si>
  <si>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</si>
  <si>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</si>
  <si>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</si>
  <si>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</si>
  <si>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</si>
  <si>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</si>
  <si>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</si>
  <si>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</si>
  <si>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</si>
  <si>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</si>
  <si>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</si>
  <si>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</si>
  <si>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</si>
  <si>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</si>
  <si>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</si>
  <si>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</si>
  <si>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</si>
  <si>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</si>
  <si>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</si>
  <si>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</si>
  <si>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</si>
  <si>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</si>
  <si>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</si>
  <si>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</si>
  <si>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</si>
  <si>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</si>
  <si>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</si>
  <si>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</si>
  <si>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</si>
  <si>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</si>
  <si>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</si>
  <si>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</si>
  <si>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</si>
  <si>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</si>
  <si>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</si>
  <si>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</si>
  <si>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</si>
  <si>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</si>
  <si>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</si>
  <si>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</si>
  <si>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</si>
  <si>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</si>
  <si>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</si>
  <si>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</si>
  <si>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</si>
  <si>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</si>
  <si>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</si>
  <si>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</si>
  <si>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</si>
  <si>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</si>
  <si>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</si>
  <si>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</si>
  <si>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</si>
  <si>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</si>
  <si>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</si>
  <si>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</si>
  <si>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</si>
  <si>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</si>
  <si>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</si>
  <si>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</si>
  <si>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</si>
  <si>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</si>
  <si>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</si>
  <si>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</si>
  <si>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</si>
  <si>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</si>
  <si>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</si>
  <si>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</si>
  <si>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</si>
  <si>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</si>
  <si>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</si>
  <si>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</si>
  <si>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</si>
  <si>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</si>
  <si>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</si>
  <si>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</si>
  <si>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</si>
  <si>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</si>
  <si>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</si>
  <si>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</si>
  <si>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</si>
  <si>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</si>
  <si>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</si>
  <si>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</si>
  <si>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</si>
  <si>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</si>
  <si>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</si>
  <si>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</si>
  <si>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</si>
  <si>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</si>
  <si>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</si>
  <si>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</si>
  <si>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</si>
  <si>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</si>
  <si>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</si>
  <si>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</si>
  <si>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</si>
  <si>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</si>
  <si>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</si>
  <si>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</si>
  <si>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</si>
  <si>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</si>
  <si>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</si>
  <si>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</si>
  <si>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</si>
  <si>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</si>
  <si>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</si>
  <si>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</si>
  <si>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</si>
  <si>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</si>
  <si>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</si>
  <si>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</si>
  <si>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</si>
  <si>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</si>
  <si>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</si>
  <si>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</si>
  <si>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</si>
  <si>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</si>
  <si>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</si>
  <si>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</si>
  <si>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</si>
  <si>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</si>
  <si>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</si>
  <si>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</si>
  <si>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</si>
  <si>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</si>
  <si>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</si>
  <si>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</si>
  <si>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</si>
  <si>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</si>
  <si>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</si>
  <si>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</si>
  <si>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</si>
  <si>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</si>
  <si>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</si>
  <si>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</si>
  <si>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</si>
  <si>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</si>
  <si>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</si>
  <si>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</si>
  <si>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</si>
  <si>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</si>
  <si>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</si>
  <si>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</si>
  <si>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</si>
  <si>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</si>
  <si>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</si>
  <si>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</si>
  <si>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</si>
  <si>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</si>
  <si>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</si>
  <si>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</si>
  <si>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</si>
  <si>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</si>
  <si>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</si>
  <si>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</si>
  <si>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</si>
  <si>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</si>
  <si>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</si>
  <si>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</si>
  <si>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</si>
  <si>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</si>
  <si>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</si>
  <si>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</si>
  <si>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</si>
  <si>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</si>
  <si>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</si>
  <si>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</si>
  <si>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</si>
  <si>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</si>
  <si>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</si>
  <si>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</si>
  <si>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</si>
  <si>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</si>
  <si>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</si>
  <si>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</si>
  <si>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</si>
  <si>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</si>
  <si>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</si>
  <si>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</si>
  <si>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</si>
  <si>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</si>
  <si>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</si>
  <si>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</si>
  <si>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</si>
  <si>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</si>
  <si>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</si>
  <si>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</si>
  <si>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</si>
  <si>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</si>
  <si>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</si>
  <si>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</si>
  <si>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</si>
  <si>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</si>
  <si>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</si>
  <si>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</si>
  <si>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</si>
  <si>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</si>
  <si>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</si>
  <si>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</si>
  <si>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</si>
  <si>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</si>
  <si>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</si>
  <si>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</si>
  <si>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</si>
  <si>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</si>
  <si>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</si>
  <si>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</si>
  <si>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</si>
  <si>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</si>
  <si>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</si>
  <si>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</si>
  <si>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</si>
  <si>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</si>
  <si>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</si>
  <si>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</si>
  <si>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</si>
  <si>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</si>
  <si>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</si>
  <si>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</si>
  <si>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</si>
  <si>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</si>
  <si>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</si>
  <si>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</si>
  <si>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</si>
  <si>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</si>
  <si>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</si>
  <si>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</si>
  <si>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</si>
  <si>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</si>
  <si>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</si>
  <si>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</si>
  <si>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</si>
  <si>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</si>
  <si>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</si>
  <si>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</si>
  <si>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</si>
  <si>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</si>
  <si>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</si>
  <si>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</si>
  <si>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</si>
  <si>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</si>
  <si>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</si>
  <si>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</si>
  <si>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</si>
  <si>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</si>
  <si>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</si>
  <si>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</si>
  <si>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</si>
  <si>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</si>
  <si>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</si>
  <si>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</si>
  <si>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</si>
  <si>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</si>
  <si>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</si>
  <si>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</si>
  <si>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</si>
  <si>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</si>
  <si>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</si>
  <si>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</si>
  <si>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</si>
  <si>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</si>
  <si>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</si>
  <si>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</si>
  <si>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</si>
  <si>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</si>
  <si>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</si>
  <si>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</si>
  <si>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</si>
  <si>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</si>
  <si>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</si>
  <si>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</si>
  <si>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</si>
  <si>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</si>
  <si>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</si>
  <si>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</si>
  <si>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</si>
  <si>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</si>
  <si>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</si>
  <si>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</si>
  <si>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</si>
  <si>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</si>
  <si>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</si>
  <si>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</si>
  <si>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</si>
  <si>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</si>
  <si>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</si>
  <si>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</si>
  <si>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</si>
  <si>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</si>
  <si>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</si>
  <si>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</si>
  <si>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</si>
  <si>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</si>
  <si>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</si>
  <si>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</si>
  <si>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</si>
  <si>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</si>
  <si>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</si>
  <si>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</si>
  <si>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</si>
  <si>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</si>
  <si>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</si>
  <si>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</si>
  <si>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</si>
  <si>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</si>
  <si>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</si>
  <si>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</si>
  <si>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</si>
  <si>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</si>
  <si>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</si>
  <si>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</si>
  <si>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</si>
  <si>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</si>
  <si>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</si>
  <si>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</si>
  <si>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</si>
  <si>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</si>
  <si>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</si>
  <si>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</si>
  <si>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</si>
  <si>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</si>
  <si>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</si>
  <si>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</si>
  <si>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</si>
  <si>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</si>
  <si>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</si>
  <si>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</si>
  <si>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</si>
  <si>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</si>
  <si>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</si>
  <si>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</si>
  <si>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</si>
  <si>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</si>
  <si>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</si>
  <si>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</si>
  <si>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</si>
  <si>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</si>
  <si>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</si>
  <si>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</si>
  <si>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</si>
  <si>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</si>
  <si>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</si>
  <si>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</si>
  <si>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</si>
  <si>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</si>
  <si>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</si>
  <si>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</si>
  <si>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</si>
  <si>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</si>
  <si>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</si>
  <si>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</si>
  <si>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</si>
  <si>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</si>
  <si>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</si>
  <si>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</si>
  <si>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</si>
  <si>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</si>
  <si>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</si>
  <si>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</si>
  <si>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</si>
  <si>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</si>
  <si>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</si>
  <si>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</si>
  <si>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</si>
  <si>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</si>
  <si>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</si>
  <si>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</si>
  <si>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</si>
  <si>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</si>
  <si>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</si>
  <si>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</si>
  <si>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</si>
  <si>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</si>
  <si>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</si>
  <si>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</si>
  <si>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</si>
  <si>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</si>
  <si>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</si>
  <si>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</si>
  <si>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</si>
  <si>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</si>
  <si>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</si>
  <si>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</si>
  <si>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</si>
  <si>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</si>
  <si>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</si>
  <si>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</si>
  <si>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</si>
  <si>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</si>
  <si>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</si>
  <si>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</si>
  <si>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</si>
  <si>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</si>
  <si>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</si>
  <si>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</si>
  <si>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</si>
  <si>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</si>
  <si>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</si>
  <si>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</si>
  <si>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</si>
  <si>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</si>
  <si>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</si>
  <si>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</si>
  <si>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</si>
  <si>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</si>
  <si>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</si>
  <si>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</si>
  <si>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</si>
  <si>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</si>
  <si>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</si>
  <si>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</si>
  <si>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</si>
  <si>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</si>
  <si>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</si>
  <si>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</si>
  <si>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</si>
  <si>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</si>
  <si>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</si>
  <si>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</si>
  <si>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</si>
  <si>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</si>
  <si>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</si>
  <si>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</si>
  <si>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</si>
  <si>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</si>
  <si>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</si>
  <si>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</si>
  <si>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</si>
  <si>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</si>
  <si>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</si>
  <si>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</si>
  <si>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</si>
  <si>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</si>
  <si>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</si>
  <si>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</si>
  <si>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</si>
  <si>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</si>
  <si>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</si>
  <si>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</si>
  <si>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</si>
  <si>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</si>
  <si>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</si>
  <si>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</si>
  <si>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</si>
  <si>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</si>
  <si>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</si>
  <si>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</si>
  <si>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</si>
  <si>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</si>
  <si>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</si>
  <si>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</si>
  <si>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</si>
  <si>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</si>
  <si>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</si>
  <si>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</si>
  <si>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</si>
  <si>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</si>
  <si>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</si>
  <si>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</si>
  <si>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</si>
  <si>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</si>
  <si>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</si>
  <si>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</si>
  <si>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</si>
  <si>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</si>
  <si>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</si>
  <si>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</si>
  <si>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</si>
  <si>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</si>
  <si>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</si>
  <si>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</si>
  <si>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</si>
  <si>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</si>
  <si>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</si>
  <si>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</si>
  <si>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</si>
  <si>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</si>
  <si>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</si>
  <si>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</si>
  <si>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</si>
  <si>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</si>
  <si>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</si>
  <si>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</si>
  <si>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</si>
  <si>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</si>
  <si>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</si>
  <si>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</si>
  <si>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</si>
  <si>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</si>
  <si>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</si>
  <si>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</si>
  <si>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</si>
  <si>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</si>
  <si>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</si>
  <si>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</si>
  <si>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</si>
  <si>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</si>
  <si>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</si>
  <si>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</si>
  <si>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</si>
  <si>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</si>
  <si>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</si>
  <si>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</si>
  <si>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</si>
  <si>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</si>
  <si>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</si>
  <si>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</si>
  <si>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</si>
  <si>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</si>
  <si>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</si>
  <si>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</si>
  <si>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</si>
  <si>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</si>
  <si>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</si>
  <si>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</si>
  <si>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</si>
  <si>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</si>
  <si>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</si>
  <si>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</si>
  <si>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</si>
  <si>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</si>
  <si>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</si>
  <si>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</si>
  <si>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</si>
  <si>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</si>
  <si>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</si>
  <si>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</si>
  <si>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</si>
  <si>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</si>
  <si>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</si>
  <si>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</si>
  <si>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</si>
  <si>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</si>
  <si>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</si>
  <si>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</si>
  <si>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</si>
  <si>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</si>
  <si>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</si>
  <si>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</si>
  <si>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</si>
  <si>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</si>
  <si>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</si>
  <si>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</si>
  <si>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</si>
  <si>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</si>
  <si>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</si>
  <si>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</si>
  <si>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</si>
  <si>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</si>
  <si>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</si>
  <si>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</si>
  <si>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</si>
  <si>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</si>
  <si>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</si>
  <si>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</si>
  <si>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</si>
  <si>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</si>
  <si>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</si>
  <si>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</si>
  <si>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</si>
  <si>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</si>
  <si>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</si>
  <si>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</si>
  <si>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</si>
  <si>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</si>
  <si>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</si>
  <si>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</si>
  <si>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</si>
  <si>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</si>
  <si>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</si>
  <si>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</si>
  <si>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</si>
  <si>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</si>
  <si>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</si>
  <si>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</si>
  <si>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</si>
  <si>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</si>
  <si>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</si>
  <si>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</si>
  <si>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</si>
  <si>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</si>
  <si>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</si>
  <si>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</si>
  <si>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</si>
  <si>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</si>
  <si>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</si>
  <si>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</si>
  <si>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</si>
  <si>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</si>
  <si>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</si>
  <si>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</si>
  <si>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</si>
  <si>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</si>
  <si>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</si>
  <si>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</si>
  <si>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</si>
  <si>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</si>
  <si>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</si>
  <si>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</si>
  <si>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</si>
  <si>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</si>
  <si>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</si>
  <si>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</si>
  <si>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</si>
  <si>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</si>
  <si>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</si>
  <si>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</si>
  <si>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</si>
  <si>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</si>
  <si>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</si>
  <si>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</si>
  <si>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</si>
  <si>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</si>
  <si>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</si>
  <si>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</si>
  <si>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</si>
  <si>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</si>
  <si>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</si>
  <si>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</si>
  <si>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</si>
  <si>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</si>
  <si>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</si>
  <si>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</si>
  <si>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</si>
  <si>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</si>
  <si>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</si>
  <si>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</si>
  <si>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</si>
  <si>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</si>
  <si>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</si>
  <si>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</si>
  <si>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</si>
  <si>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</si>
  <si>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</si>
  <si>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</si>
  <si>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</si>
  <si>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</si>
  <si>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</si>
  <si>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</si>
  <si>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</si>
  <si>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</si>
  <si>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</si>
  <si>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</si>
  <si>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</si>
  <si>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</si>
  <si>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</si>
  <si>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</si>
  <si>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</si>
  <si>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</si>
  <si>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</si>
  <si>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</si>
  <si>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</si>
  <si>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</si>
  <si>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</si>
  <si>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</si>
  <si>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</si>
  <si>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</si>
  <si>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</si>
  <si>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</si>
  <si>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</si>
  <si>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</si>
  <si>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</si>
  <si>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</si>
  <si>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</si>
  <si>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</si>
  <si>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</si>
  <si>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</si>
  <si>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</si>
  <si>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</si>
  <si>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</si>
  <si>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</si>
  <si>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</si>
  <si>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</si>
  <si>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</si>
  <si>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</si>
  <si>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</si>
  <si>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</si>
  <si>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</si>
  <si>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</si>
  <si>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</si>
  <si>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</si>
  <si>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</si>
  <si>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</si>
  <si>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</si>
  <si>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</si>
  <si>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</si>
  <si>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</si>
  <si>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</si>
  <si>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</si>
  <si>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</si>
  <si>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</si>
  <si>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</si>
  <si>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</si>
  <si>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</si>
  <si>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</si>
  <si>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</si>
  <si>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</si>
  <si>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</si>
  <si>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</si>
  <si>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</si>
  <si>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</si>
  <si>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</si>
  <si>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</si>
  <si>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</si>
  <si>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</si>
  <si>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</si>
  <si>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</si>
  <si>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</si>
  <si>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</si>
  <si>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</si>
  <si>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</si>
  <si>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</si>
  <si>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</si>
  <si>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</si>
  <si>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</si>
  <si>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</si>
  <si>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</si>
  <si>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</si>
  <si>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</si>
  <si>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</si>
  <si>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</si>
  <si>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</si>
  <si>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</si>
  <si>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</si>
  <si>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</si>
  <si>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</si>
  <si>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</si>
  <si>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</si>
  <si>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</si>
  <si>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</si>
  <si>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</si>
  <si>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</si>
  <si>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</si>
  <si>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</si>
  <si>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</si>
  <si>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</si>
  <si>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</si>
  <si>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</si>
  <si>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</si>
  <si>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</si>
  <si>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</si>
  <si>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</si>
  <si>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</si>
  <si>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</si>
  <si>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</si>
  <si>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</si>
  <si>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</si>
  <si>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</si>
  <si>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</si>
  <si>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</si>
  <si>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</si>
  <si>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</si>
  <si>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</si>
  <si>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</si>
  <si>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</si>
  <si>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</si>
  <si>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</si>
  <si>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</si>
  <si>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</si>
  <si>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</si>
  <si>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</si>
  <si>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</si>
  <si>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</si>
  <si>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</si>
  <si>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</si>
  <si>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</si>
  <si>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</si>
  <si>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</si>
  <si>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</si>
  <si>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</si>
  <si>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</si>
  <si>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</si>
  <si>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</si>
  <si>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</si>
  <si>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</si>
  <si>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</si>
  <si>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</si>
  <si>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</si>
  <si>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</si>
  <si>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</si>
  <si>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</si>
  <si>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</si>
  <si>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</si>
  <si>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</si>
  <si>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</si>
  <si>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</si>
  <si>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</si>
  <si>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</si>
  <si>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</si>
  <si>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</si>
  <si>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</si>
  <si>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</si>
  <si>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</si>
  <si>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</si>
  <si>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</si>
  <si>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</si>
  <si>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</si>
  <si>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</si>
  <si>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</si>
  <si>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</si>
  <si>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</si>
  <si>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</si>
  <si>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</si>
  <si>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</si>
  <si>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</si>
  <si>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</si>
  <si>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</si>
  <si>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</si>
  <si>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</si>
  <si>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</si>
  <si>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</si>
  <si>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</si>
  <si>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</si>
  <si>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</si>
  <si>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</si>
  <si>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</si>
  <si>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</si>
  <si>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</si>
  <si>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</si>
  <si>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</si>
  <si>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</si>
  <si>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</si>
  <si>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</si>
  <si>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</si>
  <si>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</si>
  <si>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</si>
  <si>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</si>
  <si>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</si>
  <si>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</si>
  <si>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</si>
  <si>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</si>
  <si>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</si>
  <si>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</si>
  <si>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</si>
  <si>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</si>
  <si>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</si>
  <si>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</si>
  <si>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</si>
  <si>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</si>
  <si>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</si>
  <si>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</si>
  <si>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</si>
  <si>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</si>
  <si>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</si>
  <si>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</si>
  <si>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</si>
  <si>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</si>
  <si>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</si>
  <si>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</si>
  <si>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</si>
  <si>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</si>
  <si>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</si>
  <si>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</si>
  <si>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</si>
  <si>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</si>
  <si>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</si>
  <si>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</si>
  <si>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</si>
  <si>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</si>
  <si>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</si>
  <si>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</si>
  <si>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</si>
  <si>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</si>
  <si>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</si>
  <si>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</si>
  <si>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</si>
  <si>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</si>
  <si>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</si>
  <si>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</si>
  <si>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</si>
  <si>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</si>
  <si>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</si>
  <si>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</si>
  <si>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</si>
  <si>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</si>
  <si>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</si>
  <si>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</si>
  <si>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</si>
  <si>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</si>
  <si>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</si>
  <si>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</si>
  <si>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</si>
  <si>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</si>
  <si>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</si>
  <si>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</si>
  <si>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</si>
  <si>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</si>
  <si>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</si>
  <si>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</si>
  <si>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</si>
  <si>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</si>
  <si>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</si>
  <si>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</si>
  <si>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</si>
  <si>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</si>
  <si>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</si>
  <si>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</si>
  <si>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</si>
  <si>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</si>
  <si>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</si>
  <si>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</si>
  <si>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</si>
  <si>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</si>
  <si>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</si>
  <si>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</si>
  <si>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</si>
  <si>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</si>
  <si>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</si>
  <si>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</si>
  <si>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</si>
  <si>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</si>
  <si>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</si>
  <si>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</si>
  <si>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</si>
  <si>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</si>
  <si>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</si>
  <si>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</si>
  <si>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</si>
  <si>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</si>
  <si>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</si>
  <si>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</si>
  <si>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</si>
  <si>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</si>
  <si>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</si>
  <si>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</si>
  <si>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</si>
  <si>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</si>
  <si>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</si>
  <si>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</si>
  <si>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</si>
  <si>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</si>
  <si>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</si>
  <si>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</si>
  <si>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</si>
  <si>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</si>
  <si>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</si>
  <si>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</si>
  <si>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</si>
  <si>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</si>
  <si>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</si>
  <si>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</si>
  <si>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</si>
  <si>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</si>
  <si>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</si>
  <si>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</si>
  <si>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</si>
  <si>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</si>
  <si>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</si>
  <si>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</si>
  <si>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</si>
  <si>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</si>
  <si>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</si>
  <si>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</si>
  <si>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</si>
  <si>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</si>
  <si>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</si>
  <si>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</si>
  <si>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</si>
  <si>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</si>
  <si>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</si>
  <si>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</si>
  <si>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</si>
  <si>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</si>
  <si>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</si>
  <si>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</si>
  <si>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</si>
  <si>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</si>
  <si>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</si>
  <si>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</si>
  <si>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</si>
  <si>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</si>
  <si>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</si>
  <si>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</si>
  <si>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</si>
  <si>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</si>
  <si>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</si>
  <si>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</si>
  <si>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</si>
  <si>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</si>
  <si>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</si>
  <si>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</si>
  <si>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</si>
  <si>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</si>
  <si>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</si>
  <si>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</si>
  <si>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</si>
  <si>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</si>
  <si>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</si>
  <si>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</si>
  <si>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</si>
  <si>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</si>
  <si>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</si>
  <si>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</si>
  <si>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</si>
  <si>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</si>
  <si>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</si>
  <si>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</si>
  <si>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</si>
  <si>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</si>
  <si>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</si>
  <si>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</si>
  <si>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</si>
  <si>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</si>
  <si>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</si>
  <si>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</si>
  <si>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</si>
  <si>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</si>
  <si>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</si>
  <si>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</si>
  <si>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</si>
  <si>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</si>
  <si>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</si>
  <si>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</si>
  <si>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</si>
  <si>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</si>
  <si>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</si>
  <si>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</si>
  <si>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</si>
  <si>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</si>
  <si>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</si>
  <si>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</si>
  <si>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</si>
  <si>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</si>
  <si>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</si>
  <si>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</si>
  <si>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</si>
  <si>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</si>
  <si>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</si>
  <si>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</si>
  <si>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</si>
  <si>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</si>
  <si>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</si>
  <si>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</si>
  <si>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</si>
  <si>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</si>
  <si>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</si>
  <si>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</si>
  <si>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</si>
  <si>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</si>
  <si>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</si>
  <si>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</si>
  <si>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</si>
  <si>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</si>
  <si>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</si>
  <si>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</si>
  <si>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</si>
  <si>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</si>
  <si>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</si>
  <si>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</si>
  <si>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</si>
  <si>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</si>
  <si>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</si>
  <si>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</si>
  <si>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</si>
  <si>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</si>
  <si>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</si>
  <si>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</si>
  <si>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</si>
  <si>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</si>
  <si>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</si>
  <si>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</si>
  <si>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</si>
  <si>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</si>
  <si>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</si>
  <si>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</si>
  <si>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</si>
  <si>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</si>
  <si>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</si>
  <si>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</si>
  <si>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</si>
  <si>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</si>
  <si>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</si>
  <si>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</si>
  <si>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</si>
  <si>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</si>
  <si>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</si>
  <si>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</si>
  <si>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</si>
  <si>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</si>
  <si>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</si>
  <si>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</si>
  <si>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</si>
  <si>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</si>
  <si>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</si>
  <si>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</si>
  <si>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</si>
  <si>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</si>
  <si>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</si>
  <si>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</si>
  <si>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</si>
  <si>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</si>
  <si>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</si>
  <si>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</si>
  <si>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</si>
  <si>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</si>
  <si>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</si>
  <si>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</si>
  <si>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</si>
  <si>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</si>
  <si>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</si>
  <si>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</si>
  <si>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</si>
  <si>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</si>
  <si>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</si>
  <si>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</si>
  <si>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</si>
  <si>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</si>
  <si>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</si>
  <si>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</si>
  <si>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</si>
  <si>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</si>
  <si>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</si>
  <si>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</si>
  <si>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</si>
  <si>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</si>
  <si>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</si>
  <si>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</si>
  <si>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</si>
  <si>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</si>
  <si>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</si>
  <si>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</si>
  <si>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</si>
  <si>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</si>
  <si>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</si>
  <si>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</si>
  <si>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</si>
  <si>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</si>
  <si>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</si>
  <si>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</si>
  <si>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</si>
  <si>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</si>
  <si>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</si>
  <si>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</si>
  <si>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</si>
  <si>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</si>
  <si>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</si>
  <si>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</si>
  <si>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</si>
  <si>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</si>
  <si>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</si>
  <si>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</si>
  <si>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</si>
  <si>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</si>
  <si>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</si>
  <si>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</si>
  <si>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</si>
  <si>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</si>
  <si>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</si>
  <si>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</si>
  <si>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</si>
  <si>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</si>
  <si>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</si>
  <si>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</si>
  <si>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</si>
  <si>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</si>
  <si>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</si>
  <si>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</si>
  <si>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</si>
  <si>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</si>
  <si>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</si>
  <si>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</si>
  <si>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</si>
  <si>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</si>
  <si>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</si>
  <si>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</si>
  <si>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</si>
  <si>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</si>
  <si>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</si>
  <si>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</si>
  <si>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</si>
  <si>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</si>
  <si>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</si>
  <si>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</si>
  <si>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</si>
  <si>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</si>
  <si>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</si>
  <si>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</si>
  <si>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</si>
  <si>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</si>
  <si>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</si>
  <si>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</si>
  <si>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</si>
  <si>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</si>
  <si>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</si>
  <si>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</si>
  <si>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</si>
  <si>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</si>
  <si>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</si>
  <si>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</si>
  <si>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</si>
  <si>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</si>
  <si>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</si>
  <si>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</si>
  <si>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</si>
  <si>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</si>
  <si>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</si>
  <si>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</si>
  <si>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</si>
  <si>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</si>
  <si>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</si>
  <si>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</si>
  <si>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</si>
  <si>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</si>
  <si>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</si>
  <si>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</si>
  <si>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</si>
  <si>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</si>
  <si>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</si>
  <si>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</si>
  <si>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</si>
  <si>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</si>
  <si>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</si>
  <si>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</si>
  <si>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</si>
  <si>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</si>
  <si>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</si>
  <si>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</si>
  <si>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</si>
  <si>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</si>
  <si>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</si>
  <si>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</si>
  <si>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</si>
  <si>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</si>
  <si>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</si>
  <si>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</si>
  <si>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</si>
  <si>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</si>
  <si>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</si>
  <si>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</si>
  <si>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</si>
  <si>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</si>
  <si>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</si>
  <si>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</si>
  <si>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</si>
  <si>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</si>
  <si>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</si>
  <si>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</si>
  <si>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</si>
  <si>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</si>
  <si>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</si>
  <si>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</si>
  <si>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</si>
  <si>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</si>
  <si>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</si>
  <si>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</si>
  <si>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</si>
  <si>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</si>
  <si>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</si>
  <si>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</si>
  <si>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</si>
  <si>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</si>
  <si>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</si>
  <si>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</si>
  <si>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</si>
  <si>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</si>
  <si>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</si>
  <si>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</si>
  <si>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</si>
  <si>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</si>
  <si>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</si>
  <si>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</si>
  <si>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</si>
  <si>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</si>
  <si>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</si>
  <si>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</si>
  <si>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</si>
  <si>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</si>
  <si>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</si>
  <si>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</si>
  <si>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</si>
  <si>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</si>
  <si>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</si>
  <si>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</si>
  <si>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</si>
  <si>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</si>
  <si>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</si>
  <si>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</si>
  <si>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</si>
  <si>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</si>
  <si>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</si>
  <si>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</si>
  <si>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</si>
  <si>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</si>
  <si>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</si>
  <si>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</si>
  <si>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</si>
  <si>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</si>
  <si>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</si>
  <si>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</si>
  <si>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</si>
  <si>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</si>
  <si>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</si>
  <si>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</si>
  <si>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</si>
  <si>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</si>
  <si>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</si>
  <si>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</si>
  <si>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</si>
  <si>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</si>
  <si>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</si>
  <si>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</si>
  <si>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</si>
  <si>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</si>
  <si>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</si>
  <si>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</si>
  <si>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</si>
  <si>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</si>
  <si>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</si>
  <si>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</si>
  <si>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</si>
  <si>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</si>
  <si>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</si>
  <si>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</si>
  <si>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</si>
  <si>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</si>
  <si>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</si>
  <si>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</si>
  <si>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</si>
  <si>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</si>
  <si>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</si>
  <si>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</si>
  <si>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</si>
  <si>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</si>
  <si>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</si>
  <si>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</si>
  <si>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</si>
  <si>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</si>
  <si>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</si>
  <si>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</si>
  <si>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</si>
  <si>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</si>
  <si>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</si>
  <si>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</si>
  <si>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</si>
  <si>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</si>
  <si>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</si>
  <si>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</si>
  <si>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</si>
  <si>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</si>
  <si>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</si>
  <si>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</si>
  <si>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</si>
  <si>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</si>
  <si>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</si>
  <si>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</si>
  <si>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</si>
  <si>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</si>
  <si>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</si>
  <si>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</si>
  <si>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</si>
  <si>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</si>
  <si>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</si>
  <si>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</si>
  <si>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</si>
  <si>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</si>
  <si>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</si>
  <si>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</si>
  <si>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</si>
  <si>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</si>
  <si>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</si>
  <si>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</si>
  <si>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</si>
  <si>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</si>
  <si>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</si>
  <si>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</si>
  <si>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</si>
  <si>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</si>
  <si>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</si>
  <si>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</si>
  <si>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</si>
  <si>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</si>
  <si>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</si>
  <si>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</si>
  <si>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</si>
  <si>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</si>
  <si>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</si>
  <si>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</si>
  <si>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</si>
  <si>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</si>
  <si>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</si>
  <si>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</si>
  <si>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</si>
  <si>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</si>
  <si>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</si>
  <si>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</si>
  <si>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</si>
  <si>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</si>
  <si>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</si>
  <si>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</si>
  <si>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</si>
  <si>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</si>
  <si>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</si>
  <si>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</si>
  <si>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</si>
  <si>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</si>
  <si>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</si>
  <si>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</si>
  <si>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</si>
  <si>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</si>
  <si>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</si>
  <si>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</si>
  <si>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</si>
  <si>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</si>
  <si>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</si>
  <si>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</si>
  <si>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</si>
  <si>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</si>
  <si>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</si>
  <si>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</si>
  <si>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</si>
  <si>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</si>
  <si>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</si>
  <si>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</si>
  <si>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</si>
  <si>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</si>
  <si>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</si>
  <si>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</si>
  <si>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</si>
  <si>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</si>
  <si>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</si>
  <si>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</si>
  <si>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</si>
  <si>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</si>
  <si>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</si>
  <si>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</si>
  <si>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</si>
  <si>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</si>
  <si>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</si>
  <si>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</si>
  <si>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</si>
  <si>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</si>
  <si>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</si>
  <si>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</si>
  <si>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</si>
  <si>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</si>
  <si>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</si>
  <si>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</si>
  <si>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</si>
  <si>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</si>
  <si>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</si>
  <si>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</si>
  <si>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</si>
  <si>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</si>
  <si>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</si>
  <si>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</si>
  <si>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</si>
  <si>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</si>
  <si>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</si>
  <si>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</si>
  <si>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</si>
  <si>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</si>
  <si>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</si>
  <si>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</si>
  <si>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</si>
  <si>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</si>
  <si>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</si>
  <si>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</si>
  <si>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</si>
  <si>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</si>
  <si>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</si>
  <si>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</si>
  <si>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</si>
  <si>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</si>
  <si>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</si>
  <si>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</si>
  <si>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</si>
  <si>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</si>
  <si>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</si>
  <si>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</si>
  <si>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</si>
  <si>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</si>
  <si>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</si>
  <si>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</si>
  <si>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</si>
  <si>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</si>
  <si>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</si>
  <si>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</si>
  <si>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</si>
  <si>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</si>
  <si>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</si>
  <si>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</si>
  <si>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</si>
  <si>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</si>
  <si>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</si>
  <si>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</si>
  <si>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</si>
  <si>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</si>
  <si>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</si>
  <si>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</si>
  <si>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</si>
  <si>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</si>
  <si>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</si>
  <si>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</si>
  <si>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</si>
  <si>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</si>
  <si>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</si>
  <si>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</si>
  <si>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</si>
  <si>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</si>
  <si>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</si>
  <si>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</si>
  <si>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</si>
  <si>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</si>
  <si>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</si>
  <si>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</si>
  <si>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</si>
  <si>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</si>
  <si>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</si>
  <si>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</si>
  <si>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</si>
  <si>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</si>
  <si>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</si>
  <si>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</si>
  <si>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</si>
  <si>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</si>
  <si>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</si>
  <si>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</si>
  <si>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</si>
  <si>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</si>
  <si>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</si>
  <si>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</si>
  <si>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</si>
  <si>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</si>
  <si>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</si>
  <si>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</si>
  <si>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</si>
  <si>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</si>
  <si>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</si>
  <si>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</si>
  <si>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</si>
  <si>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</si>
  <si>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</si>
  <si>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</si>
  <si>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</si>
  <si>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</si>
  <si>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</si>
  <si>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</si>
  <si>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</si>
  <si>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</si>
  <si>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</si>
  <si>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</si>
  <si>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</si>
  <si>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</si>
  <si>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</si>
  <si>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</si>
  <si>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</si>
  <si>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</si>
  <si>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</si>
  <si>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</si>
  <si>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</si>
  <si>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</si>
  <si>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</si>
  <si>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</si>
  <si>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</si>
  <si>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</si>
  <si>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</si>
  <si>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</si>
  <si>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</si>
  <si>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</si>
  <si>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</si>
  <si>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</si>
  <si>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</si>
  <si>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</si>
  <si>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</si>
  <si>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</si>
  <si>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</si>
  <si>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</si>
  <si>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</si>
  <si>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</si>
  <si>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</si>
  <si>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</si>
  <si>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</si>
  <si>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</si>
  <si>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</si>
  <si>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</si>
  <si>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</si>
  <si>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</si>
  <si>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</si>
  <si>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</si>
  <si>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</si>
  <si>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</si>
  <si>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</si>
  <si>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</si>
  <si>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</si>
  <si>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</si>
  <si>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</si>
  <si>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</si>
  <si>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</si>
  <si>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</si>
  <si>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</si>
  <si>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</si>
  <si>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</si>
  <si>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</si>
  <si>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</si>
  <si>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</si>
  <si>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</si>
  <si>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</si>
  <si>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</si>
  <si>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</si>
  <si>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</si>
  <si>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</si>
  <si>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</si>
  <si>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</si>
  <si>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</si>
  <si>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</si>
  <si>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</si>
  <si>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</si>
  <si>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</si>
  <si>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</si>
  <si>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</si>
  <si>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</si>
  <si>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</si>
  <si>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</si>
  <si>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</si>
  <si>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</si>
  <si>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</si>
  <si>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</si>
  <si>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</si>
  <si>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</si>
  <si>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</si>
  <si>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</si>
  <si>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</si>
  <si>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</si>
  <si>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</si>
  <si>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</si>
  <si>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</si>
  <si>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</si>
  <si>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</si>
  <si>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</si>
  <si>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</si>
  <si>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</si>
  <si>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</si>
  <si>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</si>
  <si>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</si>
  <si>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</si>
  <si>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</si>
  <si>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</si>
  <si>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</si>
  <si>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</si>
  <si>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</si>
  <si>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</si>
  <si>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</si>
  <si>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</si>
  <si>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</si>
  <si>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</si>
  <si>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</si>
  <si>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</si>
  <si>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</si>
  <si>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</si>
  <si>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</si>
  <si>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</si>
  <si>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</si>
  <si>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</si>
  <si>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</si>
  <si>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</si>
  <si>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</si>
  <si>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</si>
  <si>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</si>
  <si>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</si>
  <si>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</si>
  <si>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</si>
  <si>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</si>
  <si>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</si>
  <si>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</si>
  <si>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</si>
  <si>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</si>
  <si>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</si>
  <si>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</si>
  <si>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</si>
  <si>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</si>
  <si>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</si>
  <si>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</si>
  <si>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</si>
  <si>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</si>
  <si>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</si>
  <si>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</si>
  <si>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</si>
  <si>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</si>
  <si>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</si>
  <si>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</si>
  <si>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</si>
  <si>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</si>
  <si>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</si>
  <si>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</si>
  <si>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</si>
  <si>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</si>
  <si>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</si>
  <si>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</si>
  <si>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</si>
  <si>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</si>
  <si>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</si>
  <si>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</si>
  <si>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</si>
  <si>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</si>
  <si>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</si>
  <si>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</si>
  <si>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</si>
  <si>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</si>
  <si>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</si>
  <si>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</si>
  <si>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</si>
  <si>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</si>
  <si>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</si>
  <si>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</si>
  <si>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</si>
  <si>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</si>
  <si>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</si>
  <si>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</si>
  <si>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</si>
  <si>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</si>
  <si>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</si>
  <si>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</si>
  <si>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</si>
  <si>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</si>
  <si>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</si>
  <si>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</si>
  <si>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</si>
  <si>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</si>
  <si>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</si>
  <si>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</si>
  <si>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</si>
  <si>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</si>
  <si>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</si>
  <si>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</si>
  <si>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</si>
  <si>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</si>
  <si>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</si>
  <si>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</si>
  <si>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</si>
  <si>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</si>
  <si>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</si>
  <si>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</si>
  <si>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</si>
  <si>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</si>
  <si>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</si>
  <si>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</si>
  <si>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</si>
  <si>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</si>
  <si>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</si>
  <si>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</si>
  <si>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</si>
  <si>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</si>
  <si>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</si>
  <si>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</si>
  <si>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</si>
  <si>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</si>
  <si>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</si>
  <si>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</si>
  <si>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</si>
  <si>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</si>
  <si>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</si>
  <si>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</si>
  <si>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</si>
  <si>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</si>
  <si>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</si>
  <si>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</si>
  <si>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</si>
  <si>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</si>
  <si>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</si>
  <si>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</si>
  <si>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</si>
  <si>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</si>
  <si>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</si>
  <si>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</si>
  <si>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</si>
  <si>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</si>
  <si>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</si>
  <si>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</si>
  <si>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</si>
  <si>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</si>
  <si>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</si>
  <si>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</si>
  <si>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</si>
  <si>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</si>
  <si>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</si>
  <si>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</si>
  <si>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</si>
  <si>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</si>
  <si>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</si>
  <si>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</si>
  <si>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</si>
  <si>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</si>
  <si>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</si>
  <si>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</si>
  <si>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</si>
  <si>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</si>
  <si>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</si>
  <si>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</si>
  <si>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</si>
  <si>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</si>
  <si>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</si>
  <si>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</si>
  <si>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</si>
  <si>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</si>
  <si>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</si>
  <si>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</si>
  <si>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</si>
  <si>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</si>
  <si>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</si>
  <si>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</si>
  <si>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</si>
  <si>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</si>
  <si>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</si>
  <si>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</si>
  <si>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</si>
  <si>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</si>
  <si>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</si>
  <si>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</si>
  <si>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</si>
  <si>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</si>
  <si>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</si>
  <si>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</si>
  <si>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</si>
  <si>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</si>
  <si>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</si>
  <si>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</si>
  <si>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</si>
  <si>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</si>
  <si>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</si>
  <si>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</si>
  <si>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</si>
  <si>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</si>
  <si>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</si>
  <si>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</si>
  <si>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</si>
  <si>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</si>
  <si>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</si>
  <si>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</si>
  <si>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</si>
  <si>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</si>
  <si>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</si>
  <si>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</si>
  <si>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</si>
  <si>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</si>
  <si>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</si>
  <si>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</si>
  <si>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</si>
  <si>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</si>
  <si>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</si>
  <si>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</si>
  <si>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</si>
  <si>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</si>
  <si>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</si>
  <si>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</si>
  <si>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</si>
  <si>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</si>
  <si>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</si>
  <si>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</si>
  <si>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</si>
  <si>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</si>
  <si>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</si>
  <si>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</si>
  <si>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</si>
  <si>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</si>
  <si>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</si>
  <si>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</si>
  <si>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</si>
  <si>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</si>
  <si>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</si>
  <si>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</si>
  <si>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</si>
  <si>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</si>
  <si>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</si>
  <si>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</si>
  <si>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</si>
  <si>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</si>
  <si>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</si>
  <si>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</si>
  <si>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</si>
  <si>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</si>
  <si>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</si>
  <si>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</si>
  <si>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</si>
  <si>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</si>
  <si>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</si>
  <si>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</si>
  <si>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</si>
  <si>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</si>
  <si>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</si>
  <si>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</si>
  <si>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</si>
  <si>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</si>
  <si>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</si>
  <si>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</si>
  <si>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</si>
  <si>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</si>
  <si>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</si>
  <si>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</si>
  <si>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</si>
  <si>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</si>
  <si>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</si>
  <si>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</si>
  <si>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</si>
  <si>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</si>
  <si>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</si>
  <si>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</si>
  <si>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</si>
  <si>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</si>
  <si>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</si>
  <si>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</si>
  <si>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</si>
  <si>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</si>
  <si>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</si>
  <si>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</si>
  <si>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</si>
  <si>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</si>
  <si>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</si>
  <si>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</si>
  <si>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</si>
  <si>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</si>
  <si>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</si>
  <si>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</si>
  <si>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</si>
  <si>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</si>
  <si>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</si>
  <si>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</si>
  <si>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</si>
  <si>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</si>
  <si>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</si>
  <si>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</si>
  <si>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</si>
  <si>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</si>
  <si>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</si>
  <si>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</si>
  <si>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</si>
  <si>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</si>
  <si>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</si>
  <si>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</si>
  <si>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</si>
  <si>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</si>
  <si>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</si>
  <si>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</si>
  <si>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</si>
  <si>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</si>
  <si>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</si>
  <si>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</si>
  <si>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</si>
  <si>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</si>
  <si>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</si>
  <si>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</si>
  <si>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</si>
  <si>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</si>
  <si>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</si>
  <si>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</si>
  <si>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</si>
  <si>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</si>
  <si>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</si>
  <si>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</si>
  <si>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</si>
  <si>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</si>
  <si>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</si>
  <si>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</si>
  <si>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</si>
  <si>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</si>
  <si>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</si>
  <si>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</si>
  <si>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</si>
  <si>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</si>
  <si>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</si>
  <si>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</si>
  <si>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</si>
  <si>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</si>
  <si>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</si>
  <si>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</si>
  <si>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</si>
  <si>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</si>
  <si>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</si>
  <si>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</si>
  <si>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</si>
  <si>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</si>
  <si>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</si>
  <si>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</si>
  <si>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</si>
  <si>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</si>
  <si>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</si>
  <si>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</si>
  <si>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</si>
  <si>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</si>
  <si>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</si>
  <si>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</si>
  <si>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</si>
  <si>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</si>
  <si>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</si>
  <si>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</si>
  <si>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</si>
  <si>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</si>
  <si>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</si>
  <si>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</si>
  <si>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</si>
  <si>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</si>
  <si>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</si>
  <si>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</si>
  <si>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</si>
  <si>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</si>
  <si>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</si>
  <si>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</si>
  <si>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</si>
  <si>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</si>
  <si>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</si>
  <si>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</si>
  <si>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</si>
  <si>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</si>
  <si>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</si>
  <si>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</si>
  <si>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</si>
  <si>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</si>
  <si>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</si>
  <si>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</si>
  <si>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</si>
  <si>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</si>
  <si>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</si>
  <si>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</si>
  <si>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</si>
  <si>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</si>
  <si>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</si>
  <si>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</si>
  <si>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</si>
  <si>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</si>
  <si>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</si>
  <si>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</si>
  <si>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</si>
  <si>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</si>
  <si>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</si>
  <si>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</si>
  <si>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</si>
  <si>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</si>
  <si>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</si>
  <si>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</si>
  <si>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</si>
  <si>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</si>
  <si>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</si>
  <si>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</si>
  <si>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</si>
  <si>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</si>
  <si>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</si>
  <si>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</si>
  <si>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</si>
  <si>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</si>
  <si>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</si>
  <si>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</si>
  <si>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</si>
  <si>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</si>
  <si>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</si>
  <si>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</si>
  <si>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</si>
  <si>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</si>
  <si>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</si>
  <si>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</si>
  <si>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</si>
  <si>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</si>
  <si>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</si>
  <si>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</si>
  <si>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</si>
  <si>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</si>
  <si>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</si>
  <si>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</si>
  <si>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</si>
  <si>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</si>
  <si>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</si>
  <si>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</si>
  <si>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</si>
  <si>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</si>
  <si>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</si>
  <si>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</si>
  <si>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</si>
  <si>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</si>
  <si>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</si>
  <si>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</si>
  <si>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</si>
  <si>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</si>
  <si>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</si>
  <si>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</si>
  <si>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</si>
  <si>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</si>
  <si>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</si>
  <si>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</si>
  <si>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</si>
  <si>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</si>
  <si>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</si>
  <si>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</si>
  <si>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</si>
  <si>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</si>
  <si>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</si>
  <si>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</si>
  <si>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</si>
  <si>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</si>
  <si>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</si>
  <si>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</si>
  <si>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</si>
  <si>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</si>
  <si>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</si>
  <si>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</si>
  <si>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</si>
  <si>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</si>
  <si>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</si>
  <si>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</si>
  <si>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</si>
  <si>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</si>
  <si>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</si>
  <si>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</si>
  <si>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</si>
  <si>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</si>
  <si>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</si>
  <si>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</si>
  <si>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</si>
  <si>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</si>
  <si>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</si>
  <si>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</si>
  <si>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</si>
  <si>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</si>
  <si>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</si>
  <si>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</si>
  <si>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</si>
  <si>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</si>
  <si>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</si>
  <si>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</si>
  <si>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</si>
  <si>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</si>
  <si>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</si>
  <si>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</si>
  <si>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</si>
  <si>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</si>
  <si>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</si>
  <si>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</si>
  <si>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</si>
  <si>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</si>
  <si>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</si>
  <si>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</si>
  <si>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</si>
  <si>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</si>
  <si>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</si>
  <si>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</si>
  <si>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</si>
  <si>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</si>
  <si>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</si>
  <si>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</si>
  <si>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</si>
  <si>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</si>
  <si>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</si>
  <si>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</si>
  <si>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</si>
  <si>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</si>
  <si>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</si>
  <si>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</si>
  <si>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</si>
  <si>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</si>
  <si>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</si>
  <si>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</si>
  <si>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</si>
  <si>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</si>
  <si>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</si>
  <si>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</si>
  <si>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</si>
  <si>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</si>
  <si>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</si>
  <si>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</si>
  <si>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</si>
  <si>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</si>
  <si>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</si>
  <si>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</si>
  <si>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</si>
  <si>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</si>
  <si>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</si>
  <si>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</si>
  <si>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</si>
  <si>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</si>
  <si>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</si>
  <si>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</si>
  <si>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</si>
  <si>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</si>
  <si>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</si>
  <si>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</si>
  <si>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</si>
  <si>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</si>
  <si>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</si>
  <si>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</si>
  <si>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</si>
  <si>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</si>
  <si>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</si>
  <si>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</si>
  <si>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</si>
  <si>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</si>
  <si>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</si>
  <si>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</si>
  <si>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</si>
  <si>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</si>
  <si>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</si>
  <si>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</si>
  <si>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</si>
  <si>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</si>
  <si>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</si>
  <si>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</si>
  <si>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</si>
  <si>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</si>
  <si>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</si>
  <si>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</si>
  <si>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</si>
  <si>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</si>
  <si>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</si>
  <si>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</si>
  <si>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</si>
  <si>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</si>
  <si>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</si>
  <si>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</si>
  <si>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</si>
  <si>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</si>
  <si>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</si>
  <si>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</si>
  <si>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</si>
  <si>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</si>
  <si>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</si>
  <si>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</si>
  <si>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</si>
  <si>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</si>
  <si>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</si>
  <si>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</si>
  <si>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</si>
  <si>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</si>
  <si>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</si>
  <si>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</si>
  <si>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</si>
  <si>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</si>
  <si>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</si>
  <si>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</si>
  <si>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</si>
  <si>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</si>
  <si>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</si>
  <si>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</si>
  <si>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</si>
  <si>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</si>
  <si>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</si>
  <si>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</si>
  <si>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</si>
  <si>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</si>
  <si>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</si>
  <si>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</si>
  <si>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</si>
  <si>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</si>
  <si>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</si>
  <si>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</si>
  <si>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</si>
  <si>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</si>
  <si>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</si>
  <si>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</si>
  <si>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</si>
  <si>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</si>
  <si>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</si>
  <si>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</si>
  <si>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</si>
  <si>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</si>
  <si>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</si>
  <si>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</si>
  <si>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</si>
  <si>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</si>
  <si>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</si>
  <si>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</si>
  <si>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</si>
  <si>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</si>
  <si>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</si>
  <si>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</si>
  <si>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</si>
  <si>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</si>
  <si>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</si>
  <si>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</si>
  <si>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</si>
  <si>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</si>
  <si>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</si>
  <si>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</si>
  <si>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</si>
  <si>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</si>
  <si>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</si>
  <si>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</si>
  <si>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</si>
  <si>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</si>
  <si>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</si>
  <si>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</si>
  <si>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</si>
  <si>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</si>
  <si>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</si>
  <si>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</si>
  <si>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</si>
  <si>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</si>
  <si>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</si>
  <si>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</si>
  <si>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</si>
  <si>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</si>
  <si>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</si>
  <si>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</si>
  <si>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</si>
  <si>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</si>
  <si>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</si>
  <si>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</si>
  <si>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</si>
  <si>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</si>
  <si>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</si>
  <si>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</si>
  <si>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</si>
  <si>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</si>
  <si>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</si>
  <si>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</si>
  <si>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</si>
  <si>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</si>
  <si>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</si>
  <si>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</si>
  <si>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</si>
  <si>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</si>
  <si>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</si>
  <si>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</si>
  <si>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</si>
  <si>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</si>
  <si>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</si>
  <si>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</si>
  <si>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</si>
  <si>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</si>
  <si>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</si>
  <si>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</si>
  <si>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</si>
  <si>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</si>
  <si>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</si>
  <si>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</si>
  <si>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</si>
  <si>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</si>
  <si>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</si>
  <si>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</si>
  <si>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</si>
  <si>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</si>
  <si>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</si>
  <si>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</si>
  <si>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</si>
  <si>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</si>
  <si>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</si>
  <si>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</si>
  <si>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</si>
  <si>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</si>
  <si>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</si>
  <si>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</si>
  <si>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</si>
  <si>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</si>
  <si>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</si>
  <si>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</si>
  <si>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</si>
  <si>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</si>
  <si>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</si>
  <si>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</si>
  <si>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</si>
  <si>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</si>
  <si>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</si>
  <si>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</si>
  <si>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</si>
  <si>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</si>
  <si>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</si>
  <si>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</si>
  <si>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</si>
  <si>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</si>
  <si>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</si>
  <si>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</si>
  <si>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</si>
  <si>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</si>
  <si>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</si>
  <si>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</si>
  <si>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</si>
  <si>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</si>
  <si>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</si>
  <si>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</si>
  <si>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</si>
  <si>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</si>
  <si>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</si>
  <si>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</si>
  <si>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</si>
  <si>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</si>
  <si>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</si>
  <si>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</si>
  <si>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</si>
  <si>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</si>
  <si>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</si>
  <si>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</si>
  <si>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</si>
  <si>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</si>
  <si>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</si>
  <si>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</si>
  <si>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</si>
  <si>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</si>
  <si>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</si>
  <si>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</si>
  <si>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</si>
  <si>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</si>
  <si>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</si>
  <si>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</si>
  <si>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</si>
  <si>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</si>
  <si>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</si>
  <si>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</si>
  <si>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</si>
  <si>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</si>
  <si>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</si>
  <si>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</si>
  <si>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</si>
  <si>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</si>
  <si>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</si>
  <si>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</si>
  <si>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</si>
  <si>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</si>
  <si>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</si>
  <si>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</si>
  <si>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</si>
  <si>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</si>
  <si>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</si>
  <si>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</si>
  <si>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</si>
  <si>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</si>
  <si>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</si>
  <si>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</si>
  <si>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</si>
  <si>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</si>
  <si>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</si>
  <si>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</si>
  <si>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</si>
  <si>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</si>
  <si>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</si>
  <si>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</si>
  <si>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</si>
  <si>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</si>
  <si>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</si>
  <si>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</si>
  <si>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</si>
  <si>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</si>
  <si>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</si>
  <si>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</si>
  <si>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</si>
  <si>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</si>
  <si>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</si>
  <si>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</si>
  <si>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</si>
  <si>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</si>
  <si>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</si>
  <si>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</si>
  <si>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</si>
  <si>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</si>
  <si>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</si>
  <si>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</si>
  <si>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</si>
  <si>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</si>
  <si>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</si>
  <si>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</si>
  <si>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</si>
  <si>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</si>
  <si>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</si>
  <si>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</si>
  <si>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</si>
  <si>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</si>
  <si>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</si>
  <si>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</si>
  <si>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</si>
  <si>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</si>
  <si>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</si>
  <si>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</si>
  <si>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</si>
  <si>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</si>
  <si>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</si>
  <si>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</si>
  <si>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</si>
  <si>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</si>
  <si>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</si>
  <si>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</si>
  <si>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</si>
  <si>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</si>
  <si>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</si>
  <si>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</si>
  <si>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</si>
  <si>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</si>
  <si>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</si>
  <si>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</si>
  <si>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</si>
  <si>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</si>
  <si>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</si>
  <si>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</si>
  <si>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</si>
  <si>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</si>
  <si>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</si>
  <si>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</si>
  <si>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</si>
  <si>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</si>
  <si>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</si>
  <si>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</si>
  <si>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</si>
  <si>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</si>
  <si>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</si>
  <si>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</si>
  <si>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</si>
  <si>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</si>
  <si>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</si>
  <si>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</si>
  <si>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</si>
  <si>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</si>
  <si>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</si>
  <si>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</si>
  <si>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</si>
  <si>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</si>
  <si>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</si>
  <si>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</si>
  <si>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</si>
  <si>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</si>
  <si>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</si>
  <si>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</si>
  <si>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</si>
  <si>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</si>
  <si>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</si>
  <si>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</si>
  <si>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</si>
  <si>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</si>
  <si>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</si>
  <si>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</si>
  <si>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</si>
  <si>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</si>
  <si>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</si>
  <si>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</si>
  <si>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</si>
  <si>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</si>
  <si>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</si>
  <si>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</si>
  <si>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</si>
  <si>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</si>
  <si>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</si>
  <si>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</si>
  <si>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</si>
  <si>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</si>
  <si>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</si>
  <si>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</si>
  <si>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</si>
  <si>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</si>
  <si>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</si>
  <si>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</si>
  <si>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</si>
  <si>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</si>
  <si>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</si>
  <si>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</si>
  <si>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</si>
  <si>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</si>
  <si>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</si>
  <si>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</si>
  <si>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</si>
  <si>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</si>
  <si>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</si>
  <si>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</si>
  <si>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</si>
  <si>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</si>
  <si>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</si>
  <si>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</si>
  <si>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</si>
  <si>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</si>
  <si>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</si>
  <si>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</si>
  <si>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</si>
  <si>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</si>
  <si>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</si>
  <si>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</si>
  <si>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</si>
  <si>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</si>
  <si>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</si>
  <si>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</si>
  <si>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</si>
  <si>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</si>
  <si>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</si>
  <si>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</si>
  <si>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</si>
  <si>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</si>
  <si>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</si>
  <si>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</si>
  <si>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</si>
  <si>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</si>
  <si>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</si>
  <si>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</si>
  <si>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</si>
  <si>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</si>
  <si>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</si>
  <si>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</si>
  <si>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</si>
  <si>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</si>
  <si>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</si>
  <si>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</si>
  <si>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</si>
  <si>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</si>
  <si>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</si>
  <si>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</si>
  <si>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</si>
  <si>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</si>
  <si>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</si>
  <si>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</si>
  <si>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</si>
  <si>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</si>
  <si>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</si>
  <si>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</si>
  <si>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</si>
  <si>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</si>
  <si>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</si>
  <si>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</si>
  <si>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</si>
  <si>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</si>
  <si>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</si>
  <si>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</si>
  <si>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</si>
  <si>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</si>
  <si>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</si>
  <si>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</si>
  <si>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</si>
  <si>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</si>
  <si>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</si>
  <si>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</si>
  <si>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</si>
  <si>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</si>
  <si>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</si>
  <si>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</si>
  <si>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</si>
  <si>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</si>
  <si>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</si>
  <si>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</si>
  <si>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</si>
  <si>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</si>
  <si>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</si>
  <si>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</si>
  <si>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</si>
  <si>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</si>
  <si>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</si>
  <si>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</si>
  <si>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</si>
  <si>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</si>
  <si>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</si>
  <si>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</si>
  <si>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</si>
  <si>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</si>
  <si>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</si>
  <si>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</si>
  <si>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</si>
  <si>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</si>
  <si>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</si>
  <si>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</si>
  <si>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</si>
  <si>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</si>
  <si>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</si>
  <si>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</si>
  <si>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</si>
  <si>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</si>
  <si>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</si>
  <si>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</si>
  <si>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</si>
  <si>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</si>
  <si>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</si>
  <si>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</si>
  <si>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</si>
  <si>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</si>
  <si>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</si>
  <si>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</si>
  <si>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</si>
  <si>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</si>
  <si>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</si>
  <si>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</si>
  <si>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</si>
  <si>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</si>
  <si>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</si>
  <si>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</si>
  <si>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</si>
  <si>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</si>
  <si>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</si>
  <si>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</si>
  <si>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</si>
  <si>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</si>
  <si>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</si>
  <si>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</si>
  <si>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</si>
  <si>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</si>
  <si>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</si>
  <si>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</si>
  <si>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</si>
  <si>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</si>
  <si>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</si>
  <si>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</si>
  <si>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</si>
  <si>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</si>
  <si>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</si>
  <si>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</si>
  <si>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</si>
  <si>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</si>
  <si>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</si>
  <si>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</si>
  <si>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</si>
  <si>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</si>
  <si>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</si>
  <si>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</si>
  <si>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</si>
  <si>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</si>
  <si>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</si>
  <si>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</si>
  <si>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</si>
  <si>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</si>
  <si>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</si>
  <si>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</si>
  <si>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</si>
  <si>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</si>
  <si>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</si>
  <si>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</si>
  <si>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</si>
  <si>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</si>
  <si>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</si>
  <si>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</si>
  <si>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</si>
  <si>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</si>
  <si>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</si>
  <si>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</si>
  <si>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</si>
  <si>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</si>
  <si>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</si>
  <si>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</si>
  <si>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</si>
  <si>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</si>
  <si>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</si>
  <si>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</si>
  <si>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</si>
  <si>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</si>
  <si>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</si>
  <si>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</si>
  <si>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</si>
  <si>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</si>
  <si>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</si>
  <si>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</si>
  <si>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</si>
  <si>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</si>
  <si>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</si>
  <si>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</si>
  <si>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</si>
  <si>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</si>
  <si>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</si>
  <si>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</si>
  <si>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</si>
  <si>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</si>
  <si>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</si>
  <si>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</si>
  <si>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</si>
  <si>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</si>
  <si>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</si>
  <si>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</si>
  <si>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</si>
  <si>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</si>
  <si>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</si>
  <si>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</si>
  <si>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</si>
  <si>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</si>
  <si>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</si>
  <si>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</si>
  <si>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</si>
  <si>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</si>
  <si>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</si>
  <si>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</si>
  <si>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</si>
  <si>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</si>
  <si>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</si>
  <si>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</si>
  <si>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</si>
  <si>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</si>
  <si>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</si>
  <si>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</si>
  <si>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</si>
  <si>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</si>
  <si>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</si>
  <si>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</si>
  <si>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</si>
  <si>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</si>
  <si>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</si>
  <si>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</si>
  <si>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</si>
  <si>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</si>
  <si>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</si>
  <si>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</si>
  <si>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</si>
  <si>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</si>
  <si>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</si>
  <si>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</si>
  <si>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</si>
  <si>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</si>
  <si>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</si>
  <si>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</si>
  <si>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</si>
  <si>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</si>
  <si>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</si>
  <si>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</si>
  <si>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</si>
  <si>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</si>
  <si>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</si>
  <si>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</si>
  <si>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</si>
  <si>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</si>
  <si>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</si>
  <si>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</si>
  <si>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</si>
  <si>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</si>
  <si>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</si>
  <si>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</si>
  <si>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</si>
  <si>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</si>
  <si>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</si>
  <si>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</si>
  <si>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</si>
  <si>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</si>
  <si>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</si>
  <si>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</si>
  <si>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</si>
  <si>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</si>
  <si>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</si>
  <si>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</si>
  <si>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</si>
  <si>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</si>
  <si>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</si>
  <si>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</si>
  <si>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</si>
  <si>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</si>
  <si>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</si>
  <si>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</si>
  <si>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</si>
  <si>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</si>
  <si>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</si>
  <si>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</si>
  <si>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</si>
  <si>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</si>
  <si>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</si>
  <si>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</si>
  <si>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</si>
  <si>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</si>
  <si>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</si>
  <si>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</si>
  <si>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</si>
  <si>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</si>
  <si>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</si>
  <si>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</si>
  <si>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</si>
  <si>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</si>
  <si>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</si>
  <si>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</si>
  <si>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</si>
  <si>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</si>
  <si>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</si>
  <si>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</si>
  <si>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</si>
  <si>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</si>
  <si>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</si>
  <si>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</si>
  <si>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</si>
  <si>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</si>
  <si>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</si>
  <si>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</si>
  <si>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</si>
  <si>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</si>
  <si>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</si>
  <si>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</si>
  <si>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</si>
  <si>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</si>
  <si>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</si>
  <si>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</si>
  <si>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</si>
  <si>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</si>
  <si>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</si>
  <si>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</si>
  <si>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</si>
  <si>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</si>
  <si>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</si>
  <si>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</si>
  <si>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</si>
  <si>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</si>
  <si>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</si>
  <si>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</si>
  <si>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</si>
  <si>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</si>
  <si>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</si>
  <si>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</si>
  <si>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</si>
  <si>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</si>
  <si>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</si>
  <si>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</si>
  <si>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</si>
  <si>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</si>
  <si>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</si>
  <si>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</si>
  <si>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</si>
  <si>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</si>
  <si>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</si>
  <si>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</si>
  <si>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</si>
  <si>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</si>
  <si>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</si>
  <si>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</si>
  <si>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</si>
  <si>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</si>
  <si>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</si>
  <si>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</si>
  <si>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</si>
  <si>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</si>
  <si>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</si>
  <si>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</si>
  <si>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</si>
  <si>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</si>
  <si>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</si>
  <si>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</si>
  <si>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</si>
  <si>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</si>
  <si>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</si>
  <si>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</si>
  <si>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</si>
  <si>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</si>
  <si>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</si>
  <si>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</si>
  <si>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</si>
  <si>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</si>
  <si>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</si>
  <si>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</si>
  <si>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</si>
  <si>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</si>
  <si>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</si>
  <si>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</si>
  <si>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</si>
  <si>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</si>
  <si>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</si>
  <si>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</si>
  <si>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</si>
  <si>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</si>
  <si>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</si>
  <si>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</si>
  <si>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</si>
  <si>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</si>
  <si>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</si>
  <si>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</si>
  <si>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</si>
  <si>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</si>
  <si>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</si>
  <si>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</si>
  <si>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</si>
  <si>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</si>
  <si>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</si>
  <si>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</si>
  <si>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</si>
  <si>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</si>
  <si>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</si>
  <si>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</si>
  <si>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</si>
  <si>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</si>
  <si>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</si>
  <si>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</si>
  <si>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</si>
  <si>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</si>
  <si>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</si>
  <si>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</si>
  <si>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</si>
  <si>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</si>
  <si>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</si>
  <si>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</si>
  <si>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</si>
  <si>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</si>
  <si>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</si>
  <si>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</si>
  <si>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</si>
  <si>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</si>
  <si>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</si>
  <si>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</si>
  <si>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</si>
  <si>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</si>
  <si>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</si>
  <si>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</si>
  <si>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</si>
  <si>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</si>
  <si>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</si>
  <si>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</si>
  <si>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</si>
  <si>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</si>
  <si>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</si>
  <si>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</si>
  <si>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</si>
  <si>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</si>
  <si>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</si>
  <si>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</si>
  <si>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</si>
  <si>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</si>
  <si>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</si>
  <si>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</si>
  <si>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</si>
  <si>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</si>
  <si>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</si>
  <si>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</si>
  <si>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</si>
  <si>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</si>
  <si>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</si>
  <si>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</si>
  <si>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</si>
  <si>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</si>
  <si>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</si>
  <si>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</si>
  <si>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</si>
  <si>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</si>
  <si>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</si>
  <si>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</si>
  <si>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</si>
  <si>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</si>
  <si>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</si>
  <si>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</si>
  <si>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</si>
  <si>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</si>
  <si>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</si>
  <si>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</si>
  <si>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</si>
  <si>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</si>
  <si>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</si>
  <si>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</si>
  <si>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</si>
  <si>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</si>
  <si>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</si>
  <si>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</si>
  <si>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</si>
  <si>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</si>
  <si>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</si>
  <si>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</si>
  <si>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</si>
  <si>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</si>
  <si>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</si>
  <si>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</si>
  <si>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</si>
  <si>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</si>
  <si>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</si>
  <si>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</si>
  <si>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</si>
  <si>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</si>
  <si>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</si>
  <si>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</si>
  <si>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</si>
  <si>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</si>
  <si>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</si>
  <si>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</si>
  <si>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</si>
  <si>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</si>
  <si>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</si>
  <si>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</si>
  <si>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</si>
  <si>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</si>
  <si>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</si>
  <si>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</si>
  <si>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</si>
  <si>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</si>
  <si>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</si>
  <si>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</si>
  <si>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</si>
  <si>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</si>
  <si>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</si>
  <si>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</si>
  <si>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</si>
  <si>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</si>
  <si>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</si>
  <si>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</si>
  <si>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</si>
  <si>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</si>
  <si>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</si>
  <si>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</si>
  <si>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</si>
  <si>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</si>
  <si>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</si>
  <si>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</si>
  <si>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</si>
  <si>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</si>
  <si>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</si>
  <si>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</si>
  <si>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</si>
  <si>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</si>
  <si>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</si>
  <si>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</si>
  <si>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</si>
  <si>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</si>
  <si>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</si>
  <si>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</si>
  <si>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</si>
  <si>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</si>
  <si>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</si>
  <si>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</si>
  <si>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</si>
  <si>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</si>
  <si>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</si>
  <si>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</si>
  <si>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</si>
  <si>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</si>
  <si>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</si>
  <si>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</si>
  <si>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</si>
  <si>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</si>
  <si>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</si>
  <si>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</si>
  <si>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</si>
  <si>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</si>
  <si>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</si>
  <si>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</si>
  <si>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</si>
  <si>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</si>
  <si>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</si>
  <si>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</si>
  <si>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</si>
  <si>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</si>
  <si>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</si>
  <si>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</si>
  <si>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</si>
  <si>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</si>
  <si>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</si>
  <si>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</si>
  <si>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</si>
  <si>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</si>
  <si>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</si>
  <si>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</si>
  <si>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</si>
  <si>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</si>
  <si>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</si>
  <si>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</si>
  <si>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</si>
  <si>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</si>
  <si>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</si>
  <si>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</si>
  <si>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</si>
  <si>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</si>
  <si>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</si>
  <si>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</si>
  <si>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</si>
  <si>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</si>
  <si>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</si>
  <si>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</si>
  <si>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</si>
  <si>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</si>
  <si>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</si>
  <si>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</si>
  <si>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</si>
  <si>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</si>
  <si>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</si>
  <si>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</si>
  <si>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</si>
  <si>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</si>
  <si>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</si>
  <si>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</si>
  <si>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</si>
  <si>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</si>
  <si>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</si>
  <si>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</si>
  <si>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</si>
  <si>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</si>
  <si>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</si>
  <si>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</si>
  <si>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</si>
  <si>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</si>
  <si>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</si>
  <si>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</si>
  <si>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</si>
  <si>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</si>
  <si>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</si>
  <si>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</si>
  <si>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</si>
  <si>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</si>
  <si>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</si>
  <si>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</si>
  <si>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</si>
  <si>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</si>
  <si>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</si>
  <si>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</si>
  <si>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</si>
  <si>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</si>
  <si>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</si>
  <si>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</si>
  <si>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</si>
  <si>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</si>
  <si>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</si>
  <si>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</si>
  <si>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</si>
  <si>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</si>
  <si>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</si>
  <si>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</si>
  <si>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</si>
  <si>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</si>
  <si>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</si>
  <si>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</si>
  <si>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</si>
  <si>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</si>
  <si>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</si>
  <si>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</si>
  <si>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</si>
  <si>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</si>
  <si>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</si>
  <si>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</si>
  <si>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</si>
  <si>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</si>
  <si>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</si>
  <si>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</si>
  <si>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</si>
  <si>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</si>
  <si>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</si>
  <si>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</si>
  <si>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</si>
  <si>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</si>
  <si>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</si>
  <si>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</si>
  <si>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</si>
  <si>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</si>
  <si>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</si>
  <si>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</si>
  <si>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</si>
  <si>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</si>
  <si>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</si>
  <si>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</si>
  <si>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</si>
  <si>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</si>
  <si>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</si>
  <si>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</si>
  <si>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</si>
  <si>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</si>
  <si>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</si>
  <si>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</si>
  <si>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</si>
  <si>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</si>
  <si>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</si>
  <si>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</si>
  <si>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</si>
  <si>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</si>
  <si>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</si>
  <si>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</si>
  <si>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</si>
  <si>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</si>
  <si>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</si>
  <si>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</si>
  <si>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</si>
  <si>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</si>
  <si>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</si>
  <si>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</si>
  <si>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</si>
  <si>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</si>
  <si>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</si>
  <si>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</si>
  <si>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</si>
  <si>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</si>
  <si>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</si>
  <si>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</si>
  <si>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</si>
  <si>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</si>
  <si>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</si>
  <si>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</si>
  <si>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</si>
  <si>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</si>
  <si>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</si>
  <si>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</si>
  <si>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</si>
  <si>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</si>
  <si>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</si>
  <si>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</si>
  <si>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</si>
  <si>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</si>
  <si>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</si>
  <si>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</si>
  <si>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</si>
  <si>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</si>
  <si>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</si>
  <si>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</si>
  <si>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</si>
  <si>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</si>
  <si>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</si>
  <si>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</si>
  <si>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</si>
  <si>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</si>
  <si>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</si>
  <si>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</si>
  <si>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</si>
  <si>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</si>
  <si>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</si>
  <si>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</si>
  <si>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</si>
  <si>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</si>
  <si>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</si>
  <si>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</si>
  <si>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</si>
  <si>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</si>
  <si>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</si>
  <si>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</si>
  <si>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</si>
  <si>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</si>
  <si>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</si>
  <si>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</si>
  <si>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</si>
  <si>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</si>
  <si>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</si>
  <si>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</si>
  <si>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</si>
  <si>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</si>
  <si>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</si>
  <si>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</si>
  <si>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</si>
  <si>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</si>
  <si>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</si>
  <si>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</si>
  <si>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</si>
  <si>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</si>
  <si>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</si>
  <si>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</si>
  <si>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</si>
  <si>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</si>
  <si>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</si>
  <si>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</si>
  <si>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</si>
  <si>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</si>
  <si>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</si>
  <si>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</si>
  <si>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</si>
  <si>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</si>
  <si>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</si>
  <si>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</si>
  <si>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</si>
  <si>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</si>
  <si>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</si>
  <si>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</si>
  <si>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</si>
  <si>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</si>
  <si>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</si>
  <si>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</si>
  <si>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</si>
  <si>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</si>
  <si>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</si>
  <si>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</si>
  <si>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</si>
  <si>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</si>
  <si>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</si>
  <si>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</si>
  <si>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</si>
  <si>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</si>
  <si>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</si>
  <si>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</si>
  <si>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</si>
  <si>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</si>
  <si>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</si>
  <si>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</si>
  <si>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</si>
  <si>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</si>
  <si>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</si>
  <si>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</si>
  <si>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</si>
  <si>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</si>
  <si>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</si>
  <si>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</si>
  <si>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</si>
  <si>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</si>
  <si>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</si>
  <si>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</si>
  <si>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</si>
  <si>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</si>
  <si>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</si>
  <si>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</si>
  <si>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</si>
  <si>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</si>
  <si>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</si>
  <si>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</si>
  <si>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</si>
  <si>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</si>
  <si>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</si>
  <si>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</si>
  <si>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</si>
  <si>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</si>
  <si>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</si>
  <si>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</si>
  <si>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</si>
  <si>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</si>
  <si>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</si>
  <si>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</si>
  <si>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</si>
  <si>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</si>
  <si>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</si>
  <si>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</si>
  <si>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</si>
  <si>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</si>
  <si>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</si>
  <si>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</si>
  <si>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</si>
  <si>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</si>
  <si>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</si>
  <si>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</si>
  <si>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</si>
  <si>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</si>
  <si>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</si>
  <si>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</si>
  <si>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</si>
  <si>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</si>
  <si>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</si>
  <si>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</si>
  <si>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</si>
  <si>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</si>
  <si>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</si>
  <si>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</si>
  <si>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</si>
  <si>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</si>
  <si>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</si>
  <si>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</si>
  <si>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</si>
  <si>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</si>
  <si>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</si>
  <si>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</si>
  <si>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</si>
  <si>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</si>
  <si>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</si>
  <si>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</si>
  <si>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</si>
  <si>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</si>
  <si>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</si>
  <si>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</si>
  <si>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</si>
  <si>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</si>
  <si>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</si>
  <si>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</si>
  <si>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</si>
  <si>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</si>
  <si>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</si>
  <si>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</si>
  <si>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</si>
  <si>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</si>
  <si>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</si>
  <si>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</si>
  <si>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</si>
  <si>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</si>
  <si>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</si>
  <si>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</si>
  <si>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</si>
  <si>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</si>
  <si>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</si>
  <si>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</si>
  <si>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</si>
  <si>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</si>
  <si>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</si>
  <si>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</si>
  <si>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</si>
  <si>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</si>
  <si>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</si>
  <si>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</si>
  <si>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</si>
  <si>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</si>
  <si>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</si>
  <si>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</si>
  <si>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</si>
  <si>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</si>
  <si>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</si>
  <si>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</si>
  <si>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</si>
  <si>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</si>
  <si>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</si>
  <si>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</si>
  <si>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</si>
  <si>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</si>
  <si>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</si>
  <si>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</si>
  <si>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</si>
  <si>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</si>
  <si>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</si>
  <si>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</si>
  <si>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</si>
  <si>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</si>
  <si>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</si>
  <si>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</si>
  <si>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</si>
  <si>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</si>
  <si>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</si>
  <si>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</si>
  <si>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</si>
  <si>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</si>
  <si>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</si>
  <si>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</si>
  <si>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</si>
  <si>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</si>
  <si>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</si>
  <si>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</si>
  <si>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</si>
  <si>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</si>
  <si>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</si>
  <si>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</si>
  <si>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</si>
  <si>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</si>
  <si>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</si>
  <si>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</si>
  <si>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</si>
  <si>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</si>
  <si>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</si>
  <si>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</si>
  <si>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</si>
  <si>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</si>
  <si>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</si>
  <si>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</si>
  <si>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</si>
  <si>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</si>
  <si>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</si>
  <si>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</si>
  <si>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</si>
  <si>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</si>
  <si>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</si>
  <si>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</si>
  <si>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</si>
  <si>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</si>
  <si>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</si>
  <si>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</si>
  <si>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</si>
  <si>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</si>
  <si>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</si>
  <si>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</si>
  <si>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</si>
  <si>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</si>
  <si>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</si>
  <si>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</si>
  <si>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</si>
  <si>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</si>
  <si>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</si>
  <si>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</si>
  <si>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</si>
  <si>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</si>
  <si>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</si>
  <si>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</si>
  <si>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</si>
  <si>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</si>
  <si>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</si>
  <si>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</si>
  <si>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</si>
  <si>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</si>
  <si>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</si>
  <si>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</si>
  <si>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</si>
  <si>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</si>
  <si>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</si>
  <si>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</si>
  <si>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</si>
  <si>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</si>
  <si>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</si>
  <si>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</si>
  <si>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</si>
  <si>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</si>
  <si>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</si>
  <si>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</si>
  <si>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</si>
  <si>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</si>
  <si>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M02 Aug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</si>
</sst>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topLeftCell="A3377" zoomScale="80" zoomScaleNormal="80" workbookViewId="0">
      <selection activeCell="J3408" sqref="J3408"/>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M02 Aug</v>
      </c>
      <c r="J9" s="20" t="str">
        <f>CONCATENATE("Actual Month ",B10)</f>
        <v>Actual Month M02 Aug</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FS163_OSA_2017_M02</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130212</v>
      </c>
      <c r="K35" s="12" t="s">
        <v>1549</v>
      </c>
      <c r="S35" s="27" t="s">
        <v>4049</v>
      </c>
      <c r="T35" s="12" t="s">
        <v>4315</v>
      </c>
    </row>
    <row r="36" spans="5:20" ht="12.95" customHeight="1" x14ac:dyDescent="0.2">
      <c r="E36" s="5" t="s">
        <v>4651</v>
      </c>
      <c r="G36" s="5" t="s">
        <v>1550</v>
      </c>
      <c r="H36" s="9" t="s">
        <v>1551</v>
      </c>
      <c r="I36" s="22">
        <v>0</v>
      </c>
      <c r="J36" s="22">
        <v>69389</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217868</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45355</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462824</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462824</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-462824</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-462824</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-462824</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-462824</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37159</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15699</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106599</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106599</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-106599</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-106599</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-106599</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-106599</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35200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13087</v>
      </c>
      <c r="K149" s="12" t="s">
        <v>1749</v>
      </c>
      <c r="S149" s="27" t="s">
        <v>4155</v>
      </c>
      <c r="T149" s="12" t="s">
        <v>4362</v>
      </c>
    </row>
    <row r="150" spans="5:20" ht="12.95" customHeight="1" x14ac:dyDescent="0.2">
      <c r="E150" s="5" t="s">
        <v>1743</v>
      </c>
      <c r="G150" s="5" t="s">
        <v>4670</v>
      </c>
      <c r="H150" s="9" t="s">
        <v>4671</v>
      </c>
      <c r="I150" s="22">
        <v>0</v>
      </c>
      <c r="J150" s="22">
        <v>87664</v>
      </c>
      <c r="K150" s="12" t="s">
        <v>1750</v>
      </c>
      <c r="S150" s="27" t="s">
        <v>4156</v>
      </c>
      <c r="T150" s="12" t="s">
        <v>4363</v>
      </c>
    </row>
    <row r="151" spans="5:20" ht="12.95" customHeight="1" x14ac:dyDescent="0.2">
      <c r="E151" s="5" t="s">
        <v>1743</v>
      </c>
      <c r="G151" s="5" t="s">
        <v>4673</v>
      </c>
      <c r="H151" s="9" t="s">
        <v>4674</v>
      </c>
      <c r="I151" s="22">
        <v>0</v>
      </c>
      <c r="J151" s="22">
        <v>9505</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1825000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25981</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1996437</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1996437</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1996437</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447310</v>
      </c>
      <c r="K169" s="12" t="s">
        <v>1769</v>
      </c>
      <c r="S169" s="27" t="s">
        <v>4175</v>
      </c>
      <c r="T169" s="12" t="s">
        <v>4382</v>
      </c>
    </row>
    <row r="170" spans="5:20" ht="12.95" customHeight="1" x14ac:dyDescent="0.2">
      <c r="E170" s="5" t="s">
        <v>1743</v>
      </c>
      <c r="G170" s="5" t="s">
        <v>1550</v>
      </c>
      <c r="H170" s="9" t="s">
        <v>1551</v>
      </c>
      <c r="I170" s="22">
        <v>0</v>
      </c>
      <c r="J170" s="22">
        <v>262573</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c r="K182" s="12" t="s">
        <v>1782</v>
      </c>
      <c r="S182" s="27" t="s">
        <v>4188</v>
      </c>
      <c r="T182" s="12" t="s">
        <v>4395</v>
      </c>
    </row>
    <row r="183" spans="5:20" ht="12.95" customHeight="1" x14ac:dyDescent="0.2">
      <c r="E183" s="5" t="s">
        <v>1743</v>
      </c>
      <c r="G183" s="5" t="s">
        <v>1589</v>
      </c>
      <c r="H183" s="9" t="s">
        <v>1590</v>
      </c>
      <c r="I183" s="22">
        <v>0</v>
      </c>
      <c r="J183" s="22">
        <v>592431</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1302314</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1302314</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694123</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694123</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694123</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694123</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81446</v>
      </c>
      <c r="K236" s="12" t="s">
        <v>1838</v>
      </c>
      <c r="S236" s="27" t="s">
        <v>4241</v>
      </c>
      <c r="T236" s="12" t="s">
        <v>4449</v>
      </c>
    </row>
    <row r="237" spans="5:20" ht="12.95" customHeight="1" x14ac:dyDescent="0.2">
      <c r="E237" s="5" t="s">
        <v>1812</v>
      </c>
      <c r="G237" s="5" t="s">
        <v>1550</v>
      </c>
      <c r="H237" s="9" t="s">
        <v>1551</v>
      </c>
      <c r="I237" s="22">
        <v>0</v>
      </c>
      <c r="J237" s="22">
        <v>39730</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4869</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126045</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126045</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-126045</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-126045</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-126045</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-126045</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42964</v>
      </c>
      <c r="K303" s="12" t="s">
        <v>1907</v>
      </c>
      <c r="T303" s="12" t="s">
        <v>4449</v>
      </c>
    </row>
    <row r="304" spans="5:20" ht="12.95" customHeight="1" x14ac:dyDescent="0.2">
      <c r="E304" s="5" t="s">
        <v>1881</v>
      </c>
      <c r="G304" s="5" t="s">
        <v>1550</v>
      </c>
      <c r="H304" s="9" t="s">
        <v>1551</v>
      </c>
      <c r="I304" s="22">
        <v>0</v>
      </c>
      <c r="J304" s="22">
        <v>15767</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58731</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58731</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-58731</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-58731</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-58731</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-58731</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2460</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2460</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2460</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2460</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48563</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48563</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48563</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-46103</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-46103</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-46103</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-46103</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330988</v>
      </c>
      <c r="K437" s="12" t="s">
        <v>2045</v>
      </c>
      <c r="T437" s="12" t="s">
        <v>4449</v>
      </c>
    </row>
    <row r="438" spans="5:20" ht="12.95" customHeight="1" x14ac:dyDescent="0.2">
      <c r="E438" s="5" t="s">
        <v>2019</v>
      </c>
      <c r="G438" s="5" t="s">
        <v>1550</v>
      </c>
      <c r="H438" s="9" t="s">
        <v>1551</v>
      </c>
      <c r="I438" s="22">
        <v>0</v>
      </c>
      <c r="J438" s="22">
        <v>149029</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202492</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682509</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682509</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-682509</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-682509</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-682509</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-682509</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188407</v>
      </c>
      <c r="K571" s="12" t="s">
        <v>2183</v>
      </c>
      <c r="T571" s="12" t="s">
        <v>4516</v>
      </c>
    </row>
    <row r="572" spans="5:20" ht="12.95" customHeight="1" x14ac:dyDescent="0.2">
      <c r="E572" s="5" t="s">
        <v>2157</v>
      </c>
      <c r="G572" s="5" t="s">
        <v>1550</v>
      </c>
      <c r="H572" s="9" t="s">
        <v>1551</v>
      </c>
      <c r="I572" s="22">
        <v>0</v>
      </c>
      <c r="J572" s="22">
        <v>168437</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2198</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359042</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359042</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-359042</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-359042</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-359042</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-359042</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18939</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52649</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52649</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-52649</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-52649</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-52649</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-52649</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1873</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1873</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1873</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1873</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1873</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1873</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1873</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1873</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5589</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5589</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5589</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5589</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5589</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5589</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5589</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5589</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301348</v>
      </c>
      <c r="K1442" s="12" t="s">
        <v>3080</v>
      </c>
      <c r="T1442" s="12" t="s">
        <v>1378</v>
      </c>
    </row>
    <row r="1443" spans="5:20" ht="12.95" customHeight="1" x14ac:dyDescent="0.2">
      <c r="E1443" s="5" t="s">
        <v>3054</v>
      </c>
      <c r="G1443" s="5" t="s">
        <v>1550</v>
      </c>
      <c r="H1443" s="9" t="s">
        <v>1551</v>
      </c>
      <c r="I1443" s="22">
        <v>0</v>
      </c>
      <c r="J1443" s="22">
        <v>139530</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21779</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462657</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462657</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-462657</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-462657</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-462657</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-462657</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c r="J1621" s="22"/>
      <c r="K1621" s="12" t="s">
        <v>120</v>
      </c>
      <c r="T1621" s="12" t="s">
        <v>1423</v>
      </c>
    </row>
    <row r="1622" spans="4:20" ht="12.95" customHeight="1" x14ac:dyDescent="0.2">
      <c r="E1622" s="5" t="s">
        <v>116</v>
      </c>
      <c r="G1622" s="5" t="s">
        <v>4664</v>
      </c>
      <c r="H1622" s="9" t="s">
        <v>4665</v>
      </c>
      <c r="I1622" s="22">
        <v>0</v>
      </c>
      <c r="J1622" s="22">
        <v>67198</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74</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418</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67690</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67690</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67690</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65529</v>
      </c>
      <c r="K1643" s="12" t="s">
        <v>142</v>
      </c>
      <c r="T1643" s="12" t="s">
        <v>1445</v>
      </c>
    </row>
    <row r="1644" spans="5:20" ht="12.95" customHeight="1" x14ac:dyDescent="0.2">
      <c r="E1644" s="5" t="s">
        <v>116</v>
      </c>
      <c r="G1644" s="5" t="s">
        <v>1550</v>
      </c>
      <c r="H1644" s="9" t="s">
        <v>1551</v>
      </c>
      <c r="I1644" s="22">
        <v>0</v>
      </c>
      <c r="J1644" s="22">
        <v>14313</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15378</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95220</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95220</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-27530</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-27530</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-27530</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-27530</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359613</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359613</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359613</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359613</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43195</v>
      </c>
      <c r="K1710" s="12" t="s">
        <v>211</v>
      </c>
      <c r="T1710" s="12" t="s">
        <v>1512</v>
      </c>
    </row>
    <row r="1711" spans="5:20" ht="12.95" customHeight="1" x14ac:dyDescent="0.2">
      <c r="E1711" s="5" t="s">
        <v>185</v>
      </c>
      <c r="G1711" s="5" t="s">
        <v>1550</v>
      </c>
      <c r="H1711" s="9" t="s">
        <v>1551</v>
      </c>
      <c r="I1711" s="22">
        <v>0</v>
      </c>
      <c r="J1711" s="22">
        <v>37119</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626</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80940</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80940</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278673</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278673</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278673</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278673</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39398</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39398</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39398</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-39398</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-39398</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-39398</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-39398</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23093</v>
      </c>
      <c r="K2112" s="12" t="s">
        <v>3811</v>
      </c>
      <c r="T2112" s="12" t="s">
        <v>3191</v>
      </c>
    </row>
    <row r="2113" spans="5:20" ht="12.95" customHeight="1" x14ac:dyDescent="0.2">
      <c r="E2113" s="5" t="s">
        <v>599</v>
      </c>
      <c r="G2113" s="5" t="s">
        <v>1550</v>
      </c>
      <c r="H2113" s="9" t="s">
        <v>1551</v>
      </c>
      <c r="I2113" s="22">
        <v>0</v>
      </c>
      <c r="J2113" s="22">
        <v>6534</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29627</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29627</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-29627</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-29627</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-29627</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-29627</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868964</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868964</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868964</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868964</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317885</v>
      </c>
      <c r="K2447" s="12" t="s">
        <v>2429</v>
      </c>
      <c r="T2447" s="12" t="s">
        <v>3325</v>
      </c>
    </row>
    <row r="2448" spans="5:20" ht="12.95" customHeight="1" x14ac:dyDescent="0.2">
      <c r="E2448" s="5" t="s">
        <v>2403</v>
      </c>
      <c r="G2448" s="5" t="s">
        <v>1550</v>
      </c>
      <c r="H2448" s="9" t="s">
        <v>1551</v>
      </c>
      <c r="I2448" s="22">
        <v>0</v>
      </c>
      <c r="J2448" s="22">
        <v>194361</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280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512526</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512526</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356438</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356438</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356438</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356438</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549065</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549065</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549065</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549065</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242997</v>
      </c>
      <c r="K2715" s="12" t="s">
        <v>2705</v>
      </c>
      <c r="T2715" s="12" t="s">
        <v>3392</v>
      </c>
    </row>
    <row r="2716" spans="5:20" ht="12.95" customHeight="1" x14ac:dyDescent="0.2">
      <c r="E2716" s="5" t="s">
        <v>2679</v>
      </c>
      <c r="G2716" s="5" t="s">
        <v>1550</v>
      </c>
      <c r="H2716" s="9" t="s">
        <v>1551</v>
      </c>
      <c r="I2716" s="22">
        <v>0</v>
      </c>
      <c r="J2716" s="22">
        <v>176136</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57993</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477126</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477126</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71939</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71939</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71939</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71939</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250000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250000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250000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250000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168774</v>
      </c>
      <c r="K2782" s="12" t="s">
        <v>2774</v>
      </c>
      <c r="T2782" s="12" t="s">
        <v>3459</v>
      </c>
    </row>
    <row r="2783" spans="5:20" ht="12.95" customHeight="1" x14ac:dyDescent="0.2">
      <c r="E2783" s="5" t="s">
        <v>2748</v>
      </c>
      <c r="G2783" s="5" t="s">
        <v>1550</v>
      </c>
      <c r="H2783" s="9" t="s">
        <v>1551</v>
      </c>
      <c r="I2783" s="22">
        <v>0</v>
      </c>
      <c r="J2783" s="22">
        <v>107779</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23435</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63648</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363636</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363636</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-113636</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-113636</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-113636</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-113636</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216727</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216727</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216727</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216727</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582310</v>
      </c>
      <c r="K3184" s="12" t="s">
        <v>4917</v>
      </c>
      <c r="T3184" s="12" t="s">
        <v>3526</v>
      </c>
    </row>
    <row r="3185" spans="5:20" ht="12.95" customHeight="1" x14ac:dyDescent="0.2">
      <c r="E3185" s="5" t="s">
        <v>4891</v>
      </c>
      <c r="G3185" s="5" t="s">
        <v>1550</v>
      </c>
      <c r="H3185" s="9" t="s">
        <v>1551</v>
      </c>
      <c r="I3185" s="22">
        <v>0</v>
      </c>
      <c r="J3185" s="22">
        <v>502984</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140212</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1225506</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1225506</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-1008779</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-1008779</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-1008779</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-1008779</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22712</v>
      </c>
      <c r="K3385" s="12" t="s">
        <v>5124</v>
      </c>
      <c r="T3385" s="12" t="s">
        <v>3593</v>
      </c>
    </row>
    <row r="3386" spans="5:20" ht="12.95" customHeight="1" x14ac:dyDescent="0.2">
      <c r="E3386" s="5" t="s">
        <v>5098</v>
      </c>
      <c r="G3386" s="5" t="s">
        <v>1550</v>
      </c>
      <c r="H3386" s="9" t="s">
        <v>1551</v>
      </c>
      <c r="I3386" s="22">
        <v>0</v>
      </c>
      <c r="J3386" s="22">
        <v>12464</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409162</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1246</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445584</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445584</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-445584</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-445584</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-445584</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-445584</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35200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1634756</v>
      </c>
      <c r="K3899" s="15" t="s">
        <v>3962</v>
      </c>
      <c r="T3899" s="12" t="s">
        <v>3705</v>
      </c>
    </row>
    <row r="3900" spans="4:20" ht="12.95" customHeight="1" x14ac:dyDescent="0.2">
      <c r="E3900" s="1" t="s">
        <v>3958</v>
      </c>
      <c r="G3900" s="1" t="s">
        <v>4664</v>
      </c>
      <c r="H3900" s="11" t="s">
        <v>4665</v>
      </c>
      <c r="I3900" s="14">
        <f>SUMIF($G$10:$G3899,$G3900,I$10:I3900)</f>
        <v>0</v>
      </c>
      <c r="J3900" s="14">
        <f>SUMIF($G$10:$G3899,$G3900,J$10:J3900)</f>
        <v>71531</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13087</v>
      </c>
      <c r="K3901" s="15" t="s">
        <v>3964</v>
      </c>
      <c r="T3901" s="12" t="s">
        <v>3707</v>
      </c>
    </row>
    <row r="3902" spans="4:20" ht="12.95" customHeight="1" x14ac:dyDescent="0.2">
      <c r="E3902" s="1" t="s">
        <v>3958</v>
      </c>
      <c r="G3902" s="1" t="s">
        <v>4670</v>
      </c>
      <c r="H3902" s="11" t="s">
        <v>4671</v>
      </c>
      <c r="I3902" s="14">
        <f>SUMIF($G$10:$G3901,$G3902,I$10:I3902)</f>
        <v>0</v>
      </c>
      <c r="J3902" s="14">
        <f>SUMIF($G$10:$G3901,$G3902,J$10:J3902)</f>
        <v>87664</v>
      </c>
      <c r="K3902" s="15" t="s">
        <v>3965</v>
      </c>
      <c r="T3902" s="12" t="s">
        <v>3708</v>
      </c>
    </row>
    <row r="3903" spans="4:20" ht="12.95" customHeight="1" x14ac:dyDescent="0.2">
      <c r="E3903" s="1" t="s">
        <v>3958</v>
      </c>
      <c r="G3903" s="1" t="s">
        <v>4673</v>
      </c>
      <c r="H3903" s="11" t="s">
        <v>4674</v>
      </c>
      <c r="I3903" s="14">
        <f>SUMIF($G$10:$G3902,$G3903,I$10:I3903)</f>
        <v>0</v>
      </c>
      <c r="J3903" s="14">
        <f>SUMIF($G$10:$G3902,$G3903,J$10:J3903)</f>
        <v>9505</v>
      </c>
      <c r="K3903" s="15" t="s">
        <v>3966</v>
      </c>
      <c r="T3903" s="12" t="s">
        <v>3709</v>
      </c>
    </row>
    <row r="3904" spans="4:20" ht="12.95" customHeight="1" x14ac:dyDescent="0.2">
      <c r="E3904" s="1" t="s">
        <v>3958</v>
      </c>
      <c r="G3904" s="1" t="s">
        <v>4676</v>
      </c>
      <c r="H3904" s="11" t="s">
        <v>4677</v>
      </c>
      <c r="I3904" s="14">
        <f>SUMIF($G$10:$G3903,$G3904,I$10:I3904)</f>
        <v>0</v>
      </c>
      <c r="J3904" s="14">
        <f>SUMIF($G$10:$G3903,$G3904,J$10:J3904)</f>
        <v>359613</v>
      </c>
      <c r="K3904" s="15" t="s">
        <v>3967</v>
      </c>
      <c r="T3904" s="12" t="s">
        <v>3710</v>
      </c>
    </row>
    <row r="3905" spans="5:20" ht="12.95" customHeight="1" x14ac:dyDescent="0.2">
      <c r="E3905" s="1" t="s">
        <v>3958</v>
      </c>
      <c r="G3905" s="1" t="s">
        <v>4679</v>
      </c>
      <c r="H3905" s="11" t="s">
        <v>4680</v>
      </c>
      <c r="I3905" s="14">
        <f>SUMIF($G$10:$G3904,$G3905,I$10:I3905)</f>
        <v>0</v>
      </c>
      <c r="J3905" s="14">
        <f>SUMIF($G$10:$G3904,$G3905,J$10:J3905)</f>
        <v>74</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2075000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31988</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4318418</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4318418</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4318418</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3076621</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1952243</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217868</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23435</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409162</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0</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1252167</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6931496</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6931496</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-2613078</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-2613078</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-2613078</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-2613078</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Z44" zoomScale="75" zoomScaleNormal="100" workbookViewId="0">
      <selection activeCell="AR69" sqref="AR6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M02 Aug</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35200</v>
      </c>
      <c r="Z4" s="12">
        <f>SUMIF(Sheet1!$T$10:$T$3962,E4,Sheet1!$J$10:$J$3962)</f>
        <v>0</v>
      </c>
      <c r="AA4" s="26">
        <f>SUM(X4:Z4)</f>
        <v>35200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35200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216727</v>
      </c>
      <c r="AN6" s="12">
        <f>SUMIF(Sheet1!$T$10:$T$3962,S6,Sheet1!$J$10:$J$3962)</f>
        <v>868964</v>
      </c>
      <c r="AO6" s="12">
        <f>SUMIF(Sheet1!$T$10:$T$3962,T6,Sheet1!$J$10:$J$3962)</f>
        <v>549065</v>
      </c>
      <c r="AP6" s="12">
        <f>SUMIF(Sheet1!$T$10:$T$3962,U6,Sheet1!$J$10:$J$3962)</f>
        <v>0</v>
      </c>
      <c r="AQ6" s="26">
        <f t="shared" si="3"/>
        <v>1634756</v>
      </c>
      <c r="AR6" s="26">
        <f t="shared" si="4"/>
        <v>1634756</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2460</v>
      </c>
      <c r="AA7" s="26">
        <f t="shared" si="0"/>
        <v>2460</v>
      </c>
      <c r="AB7" s="12">
        <f>SUMIF(Sheet1!$T$10:$T$3962,G7,Sheet1!$J$10:$J$3962)</f>
        <v>1873</v>
      </c>
      <c r="AC7" s="12">
        <f>SUMIF(Sheet1!$T$10:$T$3962,H7,Sheet1!$J$10:$J$3962)</f>
        <v>0</v>
      </c>
      <c r="AD7" s="12">
        <f>SUMIF(Sheet1!$T$10:$T$3962,I7,Sheet1!$J$10:$J$3962)</f>
        <v>0</v>
      </c>
      <c r="AE7" s="12">
        <f>SUMIF(Sheet1!$T$10:$T$3962,J7,Sheet1!$J$10:$J$3962)</f>
        <v>67198</v>
      </c>
      <c r="AF7" s="12">
        <f>SUMIF(Sheet1!$T$10:$T$3962,K7,Sheet1!$J$10:$J$3962)</f>
        <v>0</v>
      </c>
      <c r="AG7" s="26">
        <f t="shared" si="1"/>
        <v>69071</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71531</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13087</v>
      </c>
      <c r="Z8" s="12">
        <f>SUMIF(Sheet1!$T$10:$T$3962,E8,Sheet1!$J$10:$J$3962)</f>
        <v>0</v>
      </c>
      <c r="AA8" s="26">
        <f t="shared" si="0"/>
        <v>13087</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13087</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87664</v>
      </c>
      <c r="Z9" s="12">
        <f>SUMIF(Sheet1!$T$10:$T$3962,E9,Sheet1!$J$10:$J$3962)</f>
        <v>0</v>
      </c>
      <c r="AA9" s="26">
        <f t="shared" si="0"/>
        <v>87664</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87664</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9505</v>
      </c>
      <c r="Z10" s="12">
        <f>SUMIF(Sheet1!$T$10:$T$3962,E10,Sheet1!$J$10:$J$3962)</f>
        <v>0</v>
      </c>
      <c r="AA10" s="26">
        <f t="shared" si="0"/>
        <v>9505</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9505</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359613</v>
      </c>
      <c r="AE11" s="12">
        <f>SUMIF(Sheet1!$T$10:$T$3962,J11,Sheet1!$J$10:$J$3962)</f>
        <v>0</v>
      </c>
      <c r="AF11" s="12">
        <f>SUMIF(Sheet1!$T$10:$T$3962,K11,Sheet1!$J$10:$J$3962)</f>
        <v>0</v>
      </c>
      <c r="AG11" s="26">
        <f t="shared" si="1"/>
        <v>359613</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359613</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74</v>
      </c>
      <c r="AF12" s="12">
        <f>SUMIF(Sheet1!$T$10:$T$3962,K12,Sheet1!$J$10:$J$3962)</f>
        <v>0</v>
      </c>
      <c r="AG12" s="26">
        <f t="shared" si="1"/>
        <v>74</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74</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1825000</v>
      </c>
      <c r="Z14" s="12">
        <f>SUMIF(Sheet1!$T$10:$T$3962,E14,Sheet1!$J$10:$J$3962)</f>
        <v>0</v>
      </c>
      <c r="AA14" s="26">
        <f t="shared" si="0"/>
        <v>1825000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250000</v>
      </c>
      <c r="AJ14" s="12">
        <f>SUMIF(Sheet1!$T$10:$T$3962,O14,Sheet1!$J$10:$J$3962)</f>
        <v>0</v>
      </c>
      <c r="AK14" s="26">
        <f t="shared" si="2"/>
        <v>250000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2075000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25981</v>
      </c>
      <c r="Z16" s="12">
        <f>SUMIF(Sheet1!$T$10:$T$3962,E16,Sheet1!$J$10:$J$3962)</f>
        <v>0</v>
      </c>
      <c r="AA16" s="26">
        <f t="shared" si="0"/>
        <v>25981</v>
      </c>
      <c r="AB16" s="12">
        <f>SUMIF(Sheet1!$T$10:$T$3962,G16,Sheet1!$J$10:$J$3962)</f>
        <v>5589</v>
      </c>
      <c r="AC16" s="12">
        <f>SUMIF(Sheet1!$T$10:$T$3962,H16,Sheet1!$J$10:$J$3962)</f>
        <v>0</v>
      </c>
      <c r="AD16" s="12">
        <f>SUMIF(Sheet1!$T$10:$T$3962,I16,Sheet1!$J$10:$J$3962)</f>
        <v>0</v>
      </c>
      <c r="AE16" s="12">
        <f>SUMIF(Sheet1!$T$10:$T$3962,J16,Sheet1!$J$10:$J$3962)</f>
        <v>418</v>
      </c>
      <c r="AF16" s="12">
        <f>SUMIF(Sheet1!$T$10:$T$3962,K16,Sheet1!$J$10:$J$3962)</f>
        <v>0</v>
      </c>
      <c r="AG16" s="26">
        <f t="shared" si="1"/>
        <v>6007</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0</v>
      </c>
      <c r="AO16" s="12">
        <f>SUMIF(Sheet1!$T$10:$T$3962,T16,Sheet1!$J$10:$J$3962)</f>
        <v>0</v>
      </c>
      <c r="AP16" s="12">
        <f>SUMIF(Sheet1!$T$10:$T$3962,U16,Sheet1!$J$10:$J$3962)</f>
        <v>0</v>
      </c>
      <c r="AQ16" s="26">
        <f t="shared" si="3"/>
        <v>0</v>
      </c>
      <c r="AR16" s="26">
        <f t="shared" si="4"/>
        <v>31988</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1996437</v>
      </c>
      <c r="Z18" s="12">
        <f>SUMIF(Sheet1!$T$10:$T$3962,E18,Sheet1!$J$10:$J$3962)</f>
        <v>2460</v>
      </c>
      <c r="AA18" s="26">
        <f t="shared" si="0"/>
        <v>1998897</v>
      </c>
      <c r="AB18" s="12">
        <f>SUMIF(Sheet1!$T$10:$T$3962,G18,Sheet1!$J$10:$J$3962)</f>
        <v>7462</v>
      </c>
      <c r="AC18" s="12">
        <f>SUMIF(Sheet1!$T$10:$T$3962,H18,Sheet1!$J$10:$J$3962)</f>
        <v>0</v>
      </c>
      <c r="AD18" s="12">
        <f>SUMIF(Sheet1!$T$10:$T$3962,I18,Sheet1!$J$10:$J$3962)</f>
        <v>359613</v>
      </c>
      <c r="AE18" s="12">
        <f>SUMIF(Sheet1!$T$10:$T$3962,J18,Sheet1!$J$10:$J$3962)</f>
        <v>67690</v>
      </c>
      <c r="AF18" s="12">
        <f>SUMIF(Sheet1!$T$10:$T$3962,K18,Sheet1!$J$10:$J$3962)</f>
        <v>0</v>
      </c>
      <c r="AG18" s="26">
        <f t="shared" si="1"/>
        <v>434765</v>
      </c>
      <c r="AH18" s="12">
        <f>SUMIF(Sheet1!$T$10:$T$3962,M18,Sheet1!$J$10:$J$3962)</f>
        <v>0</v>
      </c>
      <c r="AI18" s="12">
        <f>SUMIF(Sheet1!$T$10:$T$3962,N18,Sheet1!$J$10:$J$3962)</f>
        <v>250000</v>
      </c>
      <c r="AJ18" s="12">
        <f>SUMIF(Sheet1!$T$10:$T$3962,O18,Sheet1!$J$10:$J$3962)</f>
        <v>0</v>
      </c>
      <c r="AK18" s="26">
        <f t="shared" si="2"/>
        <v>250000</v>
      </c>
      <c r="AL18" s="12">
        <f>SUMIF(Sheet1!$T$10:$T$3962,Q18,Sheet1!$J$10:$J$3962)</f>
        <v>0</v>
      </c>
      <c r="AM18" s="12">
        <f>SUMIF(Sheet1!$T$10:$T$3962,R18,Sheet1!$J$10:$J$3962)</f>
        <v>216727</v>
      </c>
      <c r="AN18" s="12">
        <f>SUMIF(Sheet1!$T$10:$T$3962,S18,Sheet1!$J$10:$J$3962)</f>
        <v>868964</v>
      </c>
      <c r="AO18" s="12">
        <f>SUMIF(Sheet1!$T$10:$T$3962,T18,Sheet1!$J$10:$J$3962)</f>
        <v>549065</v>
      </c>
      <c r="AP18" s="12">
        <f>SUMIF(Sheet1!$T$10:$T$3962,U18,Sheet1!$J$10:$J$3962)</f>
        <v>0</v>
      </c>
      <c r="AQ18" s="26">
        <f t="shared" si="3"/>
        <v>1634756</v>
      </c>
      <c r="AR18" s="26">
        <f t="shared" si="4"/>
        <v>4318418</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1996437</v>
      </c>
      <c r="Z20" s="12">
        <f>SUMIF(Sheet1!$T$10:$T$3962,E20,Sheet1!$J$10:$J$3962)</f>
        <v>2460</v>
      </c>
      <c r="AA20" s="26">
        <f t="shared" si="0"/>
        <v>1998897</v>
      </c>
      <c r="AB20" s="12">
        <f>SUMIF(Sheet1!$T$10:$T$3962,G20,Sheet1!$J$10:$J$3962)</f>
        <v>7462</v>
      </c>
      <c r="AC20" s="12">
        <f>SUMIF(Sheet1!$T$10:$T$3962,H20,Sheet1!$J$10:$J$3962)</f>
        <v>0</v>
      </c>
      <c r="AD20" s="12">
        <f>SUMIF(Sheet1!$T$10:$T$3962,I20,Sheet1!$J$10:$J$3962)</f>
        <v>359613</v>
      </c>
      <c r="AE20" s="12">
        <f>SUMIF(Sheet1!$T$10:$T$3962,J20,Sheet1!$J$10:$J$3962)</f>
        <v>67690</v>
      </c>
      <c r="AF20" s="12">
        <f>SUMIF(Sheet1!$T$10:$T$3962,K20,Sheet1!$J$10:$J$3962)</f>
        <v>0</v>
      </c>
      <c r="AG20" s="26">
        <f t="shared" si="1"/>
        <v>434765</v>
      </c>
      <c r="AH20" s="12">
        <f>SUMIF(Sheet1!$T$10:$T$3962,M20,Sheet1!$J$10:$J$3962)</f>
        <v>0</v>
      </c>
      <c r="AI20" s="12">
        <f>SUMIF(Sheet1!$T$10:$T$3962,N20,Sheet1!$J$10:$J$3962)</f>
        <v>250000</v>
      </c>
      <c r="AJ20" s="12">
        <f>SUMIF(Sheet1!$T$10:$T$3962,O20,Sheet1!$J$10:$J$3962)</f>
        <v>0</v>
      </c>
      <c r="AK20" s="26">
        <f t="shared" si="2"/>
        <v>250000</v>
      </c>
      <c r="AL20" s="12">
        <f>SUMIF(Sheet1!$T$10:$T$3962,Q20,Sheet1!$J$10:$J$3962)</f>
        <v>0</v>
      </c>
      <c r="AM20" s="12">
        <f>SUMIF(Sheet1!$T$10:$T$3962,R20,Sheet1!$J$10:$J$3962)</f>
        <v>216727</v>
      </c>
      <c r="AN20" s="12">
        <f>SUMIF(Sheet1!$T$10:$T$3962,S20,Sheet1!$J$10:$J$3962)</f>
        <v>868964</v>
      </c>
      <c r="AO20" s="12">
        <f>SUMIF(Sheet1!$T$10:$T$3962,T20,Sheet1!$J$10:$J$3962)</f>
        <v>549065</v>
      </c>
      <c r="AP20" s="12">
        <f>SUMIF(Sheet1!$T$10:$T$3962,U20,Sheet1!$J$10:$J$3962)</f>
        <v>0</v>
      </c>
      <c r="AQ20" s="26">
        <f t="shared" si="3"/>
        <v>1634756</v>
      </c>
      <c r="AR20" s="26">
        <f t="shared" si="4"/>
        <v>4318418</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1996437</v>
      </c>
      <c r="Z26" s="12">
        <f>SUMIF(Sheet1!$T$10:$T$3962,E26,Sheet1!$J$10:$J$3962)</f>
        <v>2460</v>
      </c>
      <c r="AA26" s="26">
        <f>SUM(X26:Z26)</f>
        <v>1998897</v>
      </c>
      <c r="AB26" s="12">
        <f>SUMIF(Sheet1!$T$10:$T$3962,G26,Sheet1!$J$10:$J$3962)</f>
        <v>7462</v>
      </c>
      <c r="AC26" s="12">
        <f>SUMIF(Sheet1!$T$10:$T$3962,H26,Sheet1!$J$10:$J$3962)</f>
        <v>0</v>
      </c>
      <c r="AD26" s="12">
        <f>SUMIF(Sheet1!$T$10:$T$3962,I26,Sheet1!$J$10:$J$3962)</f>
        <v>359613</v>
      </c>
      <c r="AE26" s="12">
        <f>SUMIF(Sheet1!$T$10:$T$3962,J26,Sheet1!$J$10:$J$3962)</f>
        <v>67690</v>
      </c>
      <c r="AF26" s="12">
        <f>SUMIF(Sheet1!$T$10:$T$3962,K26,Sheet1!$J$10:$J$3962)</f>
        <v>0</v>
      </c>
      <c r="AG26" s="26">
        <f>SUM(AB26:AF26)</f>
        <v>434765</v>
      </c>
      <c r="AH26" s="12">
        <f>SUMIF(Sheet1!$T$10:$T$3962,M26,Sheet1!$J$10:$J$3962)</f>
        <v>0</v>
      </c>
      <c r="AI26" s="12">
        <f>SUMIF(Sheet1!$T$10:$T$3962,N26,Sheet1!$J$10:$J$3962)</f>
        <v>250000</v>
      </c>
      <c r="AJ26" s="12">
        <f>SUMIF(Sheet1!$T$10:$T$3962,O26,Sheet1!$J$10:$J$3962)</f>
        <v>0</v>
      </c>
      <c r="AK26" s="26">
        <f>SUM(AH26:AJ26)</f>
        <v>250000</v>
      </c>
      <c r="AL26" s="12">
        <f>SUMIF(Sheet1!$T$10:$T$3962,Q26,Sheet1!$J$10:$J$3962)</f>
        <v>0</v>
      </c>
      <c r="AM26" s="12">
        <f>SUMIF(Sheet1!$T$10:$T$3962,R26,Sheet1!$J$10:$J$3962)</f>
        <v>216727</v>
      </c>
      <c r="AN26" s="12">
        <f>SUMIF(Sheet1!$T$10:$T$3962,S26,Sheet1!$J$10:$J$3962)</f>
        <v>868964</v>
      </c>
      <c r="AO26" s="12">
        <f>SUMIF(Sheet1!$T$10:$T$3962,T26,Sheet1!$J$10:$J$3962)</f>
        <v>549065</v>
      </c>
      <c r="AP26" s="12">
        <f>SUMIF(Sheet1!$T$10:$T$3962,U26,Sheet1!$J$10:$J$3962)</f>
        <v>0</v>
      </c>
      <c r="AQ26" s="26">
        <f>SUM(AL26:AP26)</f>
        <v>1634756</v>
      </c>
      <c r="AR26" s="26">
        <f>+AQ26+AK26+AG26+AA26</f>
        <v>4318418</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183953</v>
      </c>
      <c r="Y28" s="12">
        <f>SUMIF(Sheet1!$T$10:$T$3962,D28,Sheet1!$J$10:$J$3962)</f>
        <v>447310</v>
      </c>
      <c r="Z28" s="12">
        <f>SUMIF(Sheet1!$T$10:$T$3962,E28,Sheet1!$J$10:$J$3962)</f>
        <v>455398</v>
      </c>
      <c r="AA28" s="26">
        <f t="shared" ref="AA28:AA45" si="5">SUM(X28:Z28)</f>
        <v>1086661</v>
      </c>
      <c r="AB28" s="12">
        <f>SUMIF(Sheet1!$T$10:$T$3962,G28,Sheet1!$J$10:$J$3962)</f>
        <v>335058</v>
      </c>
      <c r="AC28" s="12">
        <f>SUMIF(Sheet1!$T$10:$T$3962,H28,Sheet1!$J$10:$J$3962)</f>
        <v>23093</v>
      </c>
      <c r="AD28" s="12">
        <f>SUMIF(Sheet1!$T$10:$T$3962,I28,Sheet1!$J$10:$J$3962)</f>
        <v>43195</v>
      </c>
      <c r="AE28" s="12">
        <f>SUMIF(Sheet1!$T$10:$T$3962,J28,Sheet1!$J$10:$J$3962)</f>
        <v>65529</v>
      </c>
      <c r="AF28" s="12">
        <f>SUMIF(Sheet1!$T$10:$T$3962,K28,Sheet1!$J$10:$J$3962)</f>
        <v>0</v>
      </c>
      <c r="AG28" s="26">
        <f t="shared" ref="AG28:AG45" si="6">SUM(AB28:AF28)</f>
        <v>466875</v>
      </c>
      <c r="AH28" s="12">
        <f>SUMIF(Sheet1!$T$10:$T$3962,M28,Sheet1!$J$10:$J$3962)</f>
        <v>188407</v>
      </c>
      <c r="AI28" s="12">
        <f>SUMIF(Sheet1!$T$10:$T$3962,N28,Sheet1!$J$10:$J$3962)</f>
        <v>168774</v>
      </c>
      <c r="AJ28" s="12">
        <f>SUMIF(Sheet1!$T$10:$T$3962,O28,Sheet1!$J$10:$J$3962)</f>
        <v>0</v>
      </c>
      <c r="AK28" s="26">
        <f t="shared" ref="AK28:AK45" si="7">SUM(AH28:AJ28)</f>
        <v>357181</v>
      </c>
      <c r="AL28" s="12">
        <f>SUMIF(Sheet1!$T$10:$T$3962,Q28,Sheet1!$J$10:$J$3962)</f>
        <v>22712</v>
      </c>
      <c r="AM28" s="12">
        <f>SUMIF(Sheet1!$T$10:$T$3962,R28,Sheet1!$J$10:$J$3962)</f>
        <v>582310</v>
      </c>
      <c r="AN28" s="12">
        <f>SUMIF(Sheet1!$T$10:$T$3962,S28,Sheet1!$J$10:$J$3962)</f>
        <v>317885</v>
      </c>
      <c r="AO28" s="12">
        <f>SUMIF(Sheet1!$T$10:$T$3962,T28,Sheet1!$J$10:$J$3962)</f>
        <v>242997</v>
      </c>
      <c r="AP28" s="12">
        <f>SUMIF(Sheet1!$T$10:$T$3962,U28,Sheet1!$J$10:$J$3962)</f>
        <v>0</v>
      </c>
      <c r="AQ28" s="26">
        <f t="shared" ref="AQ28:AQ45" si="8">SUM(AL28:AP28)</f>
        <v>1165904</v>
      </c>
      <c r="AR28" s="26">
        <f t="shared" ref="AR28:AR45" si="9">+AQ28+AK28+AG28+AA28</f>
        <v>3076621</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106548</v>
      </c>
      <c r="Y29" s="12">
        <f>SUMIF(Sheet1!$T$10:$T$3962,D29,Sheet1!$J$10:$J$3962)</f>
        <v>262573</v>
      </c>
      <c r="Z29" s="12">
        <f>SUMIF(Sheet1!$T$10:$T$3962,E29,Sheet1!$J$10:$J$3962)</f>
        <v>204526</v>
      </c>
      <c r="AA29" s="26">
        <f t="shared" si="5"/>
        <v>573647</v>
      </c>
      <c r="AB29" s="12">
        <f>SUMIF(Sheet1!$T$10:$T$3962,G29,Sheet1!$J$10:$J$3962)</f>
        <v>158469</v>
      </c>
      <c r="AC29" s="12">
        <f>SUMIF(Sheet1!$T$10:$T$3962,H29,Sheet1!$J$10:$J$3962)</f>
        <v>6534</v>
      </c>
      <c r="AD29" s="12">
        <f>SUMIF(Sheet1!$T$10:$T$3962,I29,Sheet1!$J$10:$J$3962)</f>
        <v>37119</v>
      </c>
      <c r="AE29" s="12">
        <f>SUMIF(Sheet1!$T$10:$T$3962,J29,Sheet1!$J$10:$J$3962)</f>
        <v>14313</v>
      </c>
      <c r="AF29" s="12">
        <f>SUMIF(Sheet1!$T$10:$T$3962,K29,Sheet1!$J$10:$J$3962)</f>
        <v>0</v>
      </c>
      <c r="AG29" s="26">
        <f t="shared" si="6"/>
        <v>216435</v>
      </c>
      <c r="AH29" s="12">
        <f>SUMIF(Sheet1!$T$10:$T$3962,M29,Sheet1!$J$10:$J$3962)</f>
        <v>168437</v>
      </c>
      <c r="AI29" s="12">
        <f>SUMIF(Sheet1!$T$10:$T$3962,N29,Sheet1!$J$10:$J$3962)</f>
        <v>107779</v>
      </c>
      <c r="AJ29" s="12">
        <f>SUMIF(Sheet1!$T$10:$T$3962,O29,Sheet1!$J$10:$J$3962)</f>
        <v>0</v>
      </c>
      <c r="AK29" s="26">
        <f t="shared" si="7"/>
        <v>276216</v>
      </c>
      <c r="AL29" s="12">
        <f>SUMIF(Sheet1!$T$10:$T$3962,Q29,Sheet1!$J$10:$J$3962)</f>
        <v>12464</v>
      </c>
      <c r="AM29" s="12">
        <f>SUMIF(Sheet1!$T$10:$T$3962,R29,Sheet1!$J$10:$J$3962)</f>
        <v>502984</v>
      </c>
      <c r="AN29" s="12">
        <f>SUMIF(Sheet1!$T$10:$T$3962,S29,Sheet1!$J$10:$J$3962)</f>
        <v>194361</v>
      </c>
      <c r="AO29" s="12">
        <f>SUMIF(Sheet1!$T$10:$T$3962,T29,Sheet1!$J$10:$J$3962)</f>
        <v>176136</v>
      </c>
      <c r="AP29" s="12">
        <f>SUMIF(Sheet1!$T$10:$T$3962,U29,Sheet1!$J$10:$J$3962)</f>
        <v>0</v>
      </c>
      <c r="AQ29" s="26">
        <f t="shared" si="8"/>
        <v>885945</v>
      </c>
      <c r="AR29" s="26">
        <f t="shared" si="9"/>
        <v>1952243</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217868</v>
      </c>
      <c r="Y32" s="12">
        <f>SUMIF(Sheet1!$T$10:$T$3962,D32,Sheet1!$J$10:$J$3962)</f>
        <v>0</v>
      </c>
      <c r="Z32" s="12">
        <f>SUMIF(Sheet1!$T$10:$T$3962,E32,Sheet1!$J$10:$J$3962)</f>
        <v>0</v>
      </c>
      <c r="AA32" s="26">
        <f t="shared" si="5"/>
        <v>217868</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217868</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23435</v>
      </c>
      <c r="AJ36" s="12">
        <f>SUMIF(Sheet1!$T$10:$T$3962,O36,Sheet1!$J$10:$J$3962)</f>
        <v>0</v>
      </c>
      <c r="AK36" s="26">
        <f t="shared" si="7"/>
        <v>23435</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23435</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409162</v>
      </c>
      <c r="AM38" s="12">
        <f>SUMIF(Sheet1!$T$10:$T$3962,R38,Sheet1!$J$10:$J$3962)</f>
        <v>0</v>
      </c>
      <c r="AN38" s="12">
        <f>SUMIF(Sheet1!$T$10:$T$3962,S38,Sheet1!$J$10:$J$3962)</f>
        <v>0</v>
      </c>
      <c r="AO38" s="12">
        <f>SUMIF(Sheet1!$T$10:$T$3962,T38,Sheet1!$J$10:$J$3962)</f>
        <v>0</v>
      </c>
      <c r="AP38" s="12">
        <f>SUMIF(Sheet1!$T$10:$T$3962,U38,Sheet1!$J$10:$J$3962)</f>
        <v>0</v>
      </c>
      <c r="AQ38" s="26">
        <f t="shared" si="8"/>
        <v>409162</v>
      </c>
      <c r="AR38" s="26">
        <f t="shared" si="9"/>
        <v>409162</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0</v>
      </c>
      <c r="AA40" s="26">
        <f t="shared" si="5"/>
        <v>0</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0</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61054</v>
      </c>
      <c r="Y42" s="12">
        <f>SUMIF(Sheet1!$T$10:$T$3962,D42,Sheet1!$J$10:$J$3962)</f>
        <v>592431</v>
      </c>
      <c r="Z42" s="12">
        <f>SUMIF(Sheet1!$T$10:$T$3962,E42,Sheet1!$J$10:$J$3962)</f>
        <v>255924</v>
      </c>
      <c r="AA42" s="26">
        <f t="shared" si="5"/>
        <v>909409</v>
      </c>
      <c r="AB42" s="12">
        <f>SUMIF(Sheet1!$T$10:$T$3962,G42,Sheet1!$J$10:$J$3962)</f>
        <v>21779</v>
      </c>
      <c r="AC42" s="12">
        <f>SUMIF(Sheet1!$T$10:$T$3962,H42,Sheet1!$J$10:$J$3962)</f>
        <v>0</v>
      </c>
      <c r="AD42" s="12">
        <f>SUMIF(Sheet1!$T$10:$T$3962,I42,Sheet1!$J$10:$J$3962)</f>
        <v>40024</v>
      </c>
      <c r="AE42" s="12">
        <f>SUMIF(Sheet1!$T$10:$T$3962,J42,Sheet1!$J$10:$J$3962)</f>
        <v>15378</v>
      </c>
      <c r="AF42" s="12">
        <f>SUMIF(Sheet1!$T$10:$T$3962,K42,Sheet1!$J$10:$J$3962)</f>
        <v>0</v>
      </c>
      <c r="AG42" s="26">
        <f t="shared" si="6"/>
        <v>77181</v>
      </c>
      <c r="AH42" s="12">
        <f>SUMIF(Sheet1!$T$10:$T$3962,M42,Sheet1!$J$10:$J$3962)</f>
        <v>2198</v>
      </c>
      <c r="AI42" s="12">
        <f>SUMIF(Sheet1!$T$10:$T$3962,N42,Sheet1!$J$10:$J$3962)</f>
        <v>63648</v>
      </c>
      <c r="AJ42" s="12">
        <f>SUMIF(Sheet1!$T$10:$T$3962,O42,Sheet1!$J$10:$J$3962)</f>
        <v>0</v>
      </c>
      <c r="AK42" s="26">
        <f t="shared" si="7"/>
        <v>65846</v>
      </c>
      <c r="AL42" s="12">
        <f>SUMIF(Sheet1!$T$10:$T$3962,Q42,Sheet1!$J$10:$J$3962)</f>
        <v>1246</v>
      </c>
      <c r="AM42" s="12">
        <f>SUMIF(Sheet1!$T$10:$T$3962,R42,Sheet1!$J$10:$J$3962)</f>
        <v>140212</v>
      </c>
      <c r="AN42" s="12">
        <f>SUMIF(Sheet1!$T$10:$T$3962,S42,Sheet1!$J$10:$J$3962)</f>
        <v>280</v>
      </c>
      <c r="AO42" s="12">
        <f>SUMIF(Sheet1!$T$10:$T$3962,T42,Sheet1!$J$10:$J$3962)</f>
        <v>57993</v>
      </c>
      <c r="AP42" s="12">
        <f>SUMIF(Sheet1!$T$10:$T$3962,U42,Sheet1!$J$10:$J$3962)</f>
        <v>0</v>
      </c>
      <c r="AQ42" s="26">
        <f t="shared" si="8"/>
        <v>199731</v>
      </c>
      <c r="AR42" s="26">
        <f t="shared" si="9"/>
        <v>1252167</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569423</v>
      </c>
      <c r="Y45" s="12">
        <f>SUMIF(Sheet1!$T$10:$T$3962,D45,Sheet1!$J$10:$J$3962)</f>
        <v>1302314</v>
      </c>
      <c r="Z45" s="12">
        <f>SUMIF(Sheet1!$T$10:$T$3962,E45,Sheet1!$J$10:$J$3962)</f>
        <v>915848</v>
      </c>
      <c r="AA45" s="26">
        <f t="shared" si="5"/>
        <v>2787585</v>
      </c>
      <c r="AB45" s="12">
        <f>SUMIF(Sheet1!$T$10:$T$3962,G45,Sheet1!$J$10:$J$3962)</f>
        <v>515306</v>
      </c>
      <c r="AC45" s="12">
        <f>SUMIF(Sheet1!$T$10:$T$3962,H45,Sheet1!$J$10:$J$3962)</f>
        <v>29627</v>
      </c>
      <c r="AD45" s="12">
        <f>SUMIF(Sheet1!$T$10:$T$3962,I45,Sheet1!$J$10:$J$3962)</f>
        <v>120338</v>
      </c>
      <c r="AE45" s="12">
        <f>SUMIF(Sheet1!$T$10:$T$3962,J45,Sheet1!$J$10:$J$3962)</f>
        <v>95220</v>
      </c>
      <c r="AF45" s="12">
        <f>SUMIF(Sheet1!$T$10:$T$3962,K45,Sheet1!$J$10:$J$3962)</f>
        <v>0</v>
      </c>
      <c r="AG45" s="26">
        <f t="shared" si="6"/>
        <v>760491</v>
      </c>
      <c r="AH45" s="12">
        <f>SUMIF(Sheet1!$T$10:$T$3962,M45,Sheet1!$J$10:$J$3962)</f>
        <v>359042</v>
      </c>
      <c r="AI45" s="12">
        <f>SUMIF(Sheet1!$T$10:$T$3962,N45,Sheet1!$J$10:$J$3962)</f>
        <v>363636</v>
      </c>
      <c r="AJ45" s="12">
        <f>SUMIF(Sheet1!$T$10:$T$3962,O45,Sheet1!$J$10:$J$3962)</f>
        <v>0</v>
      </c>
      <c r="AK45" s="26">
        <f t="shared" si="7"/>
        <v>722678</v>
      </c>
      <c r="AL45" s="12">
        <f>SUMIF(Sheet1!$T$10:$T$3962,Q45,Sheet1!$J$10:$J$3962)</f>
        <v>445584</v>
      </c>
      <c r="AM45" s="12">
        <f>SUMIF(Sheet1!$T$10:$T$3962,R45,Sheet1!$J$10:$J$3962)</f>
        <v>1225506</v>
      </c>
      <c r="AN45" s="12">
        <f>SUMIF(Sheet1!$T$10:$T$3962,S45,Sheet1!$J$10:$J$3962)</f>
        <v>512526</v>
      </c>
      <c r="AO45" s="12">
        <f>SUMIF(Sheet1!$T$10:$T$3962,T45,Sheet1!$J$10:$J$3962)</f>
        <v>477126</v>
      </c>
      <c r="AP45" s="12">
        <f>SUMIF(Sheet1!$T$10:$T$3962,U45,Sheet1!$J$10:$J$3962)</f>
        <v>0</v>
      </c>
      <c r="AQ45" s="26">
        <f t="shared" si="8"/>
        <v>2660742</v>
      </c>
      <c r="AR45" s="26">
        <f t="shared" si="9"/>
        <v>6931496</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569423</v>
      </c>
      <c r="Y51" s="12">
        <f>SUMIF(Sheet1!$T$10:$T$3962,D51,Sheet1!$J$10:$J$3962)</f>
        <v>1302314</v>
      </c>
      <c r="Z51" s="12">
        <f>SUMIF(Sheet1!$T$10:$T$3962,E51,Sheet1!$J$10:$J$3962)</f>
        <v>915848</v>
      </c>
      <c r="AA51" s="26">
        <f>SUM(X51:Z51)</f>
        <v>2787585</v>
      </c>
      <c r="AB51" s="12">
        <f>SUMIF(Sheet1!$T$10:$T$3962,G51,Sheet1!$J$10:$J$3962)</f>
        <v>515306</v>
      </c>
      <c r="AC51" s="12">
        <f>SUMIF(Sheet1!$T$10:$T$3962,H51,Sheet1!$J$10:$J$3962)</f>
        <v>29627</v>
      </c>
      <c r="AD51" s="12">
        <f>SUMIF(Sheet1!$T$10:$T$3962,I51,Sheet1!$J$10:$J$3962)</f>
        <v>120338</v>
      </c>
      <c r="AE51" s="12">
        <f>SUMIF(Sheet1!$T$10:$T$3962,J51,Sheet1!$J$10:$J$3962)</f>
        <v>95220</v>
      </c>
      <c r="AF51" s="12">
        <f>SUMIF(Sheet1!$T$10:$T$3962,K51,Sheet1!$J$10:$J$3962)</f>
        <v>0</v>
      </c>
      <c r="AG51" s="26">
        <f>SUM(AB51:AF51)</f>
        <v>760491</v>
      </c>
      <c r="AH51" s="12">
        <f>SUMIF(Sheet1!$T$10:$T$3962,M51,Sheet1!$J$10:$J$3962)</f>
        <v>359042</v>
      </c>
      <c r="AI51" s="12">
        <f>SUMIF(Sheet1!$T$10:$T$3962,N51,Sheet1!$J$10:$J$3962)</f>
        <v>363636</v>
      </c>
      <c r="AJ51" s="12">
        <f>SUMIF(Sheet1!$T$10:$T$3962,O51,Sheet1!$J$10:$J$3962)</f>
        <v>0</v>
      </c>
      <c r="AK51" s="26">
        <f>SUM(AH51:AJ51)</f>
        <v>722678</v>
      </c>
      <c r="AL51" s="12">
        <f>SUMIF(Sheet1!$T$10:$T$3962,Q51,Sheet1!$J$10:$J$3962)</f>
        <v>445584</v>
      </c>
      <c r="AM51" s="12">
        <f>SUMIF(Sheet1!$T$10:$T$3962,R51,Sheet1!$J$10:$J$3962)</f>
        <v>1225506</v>
      </c>
      <c r="AN51" s="12">
        <f>SUMIF(Sheet1!$T$10:$T$3962,S51,Sheet1!$J$10:$J$3962)</f>
        <v>512526</v>
      </c>
      <c r="AO51" s="12">
        <f>SUMIF(Sheet1!$T$10:$T$3962,T51,Sheet1!$J$10:$J$3962)</f>
        <v>477126</v>
      </c>
      <c r="AP51" s="12">
        <f>SUMIF(Sheet1!$T$10:$T$3962,U51,Sheet1!$J$10:$J$3962)</f>
        <v>0</v>
      </c>
      <c r="AQ51" s="26">
        <f>SUM(AL51:AP51)</f>
        <v>2660742</v>
      </c>
      <c r="AR51" s="26">
        <f>+AQ51+AK51+AG51+AA51</f>
        <v>6931496</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-569423</v>
      </c>
      <c r="Y53" s="12">
        <f>SUMIF(Sheet1!$T$10:$T$3962,D53,Sheet1!$J$10:$J$3962)</f>
        <v>694123</v>
      </c>
      <c r="Z53" s="12">
        <f>SUMIF(Sheet1!$T$10:$T$3962,E53,Sheet1!$J$10:$J$3962)</f>
        <v>-913388</v>
      </c>
      <c r="AA53" s="26">
        <f t="shared" ref="AA53:AA58" si="10">SUM(X53:Z53)</f>
        <v>-788688</v>
      </c>
      <c r="AB53" s="12">
        <f>SUMIF(Sheet1!$T$10:$T$3962,G53,Sheet1!$J$10:$J$3962)</f>
        <v>-507844</v>
      </c>
      <c r="AC53" s="12">
        <f>SUMIF(Sheet1!$T$10:$T$3962,H53,Sheet1!$J$10:$J$3962)</f>
        <v>-29627</v>
      </c>
      <c r="AD53" s="12">
        <f>SUMIF(Sheet1!$T$10:$T$3962,I53,Sheet1!$J$10:$J$3962)</f>
        <v>239275</v>
      </c>
      <c r="AE53" s="12">
        <f>SUMIF(Sheet1!$T$10:$T$3962,J53,Sheet1!$J$10:$J$3962)</f>
        <v>-27530</v>
      </c>
      <c r="AF53" s="12">
        <f>SUMIF(Sheet1!$T$10:$T$3962,K53,Sheet1!$J$10:$J$3962)</f>
        <v>0</v>
      </c>
      <c r="AG53" s="26">
        <f t="shared" ref="AG53:AG58" si="11">SUM(AB53:AF53)</f>
        <v>-325726</v>
      </c>
      <c r="AH53" s="12">
        <f>SUMIF(Sheet1!$T$10:$T$3962,M53,Sheet1!$J$10:$J$3962)</f>
        <v>-359042</v>
      </c>
      <c r="AI53" s="12">
        <f>SUMIF(Sheet1!$T$10:$T$3962,N53,Sheet1!$J$10:$J$3962)</f>
        <v>-113636</v>
      </c>
      <c r="AJ53" s="12">
        <f>SUMIF(Sheet1!$T$10:$T$3962,O53,Sheet1!$J$10:$J$3962)</f>
        <v>0</v>
      </c>
      <c r="AK53" s="26">
        <f t="shared" ref="AK53:AK58" si="12">SUM(AH53:AJ53)</f>
        <v>-472678</v>
      </c>
      <c r="AL53" s="12">
        <f>SUMIF(Sheet1!$T$10:$T$3962,Q53,Sheet1!$J$10:$J$3962)</f>
        <v>-445584</v>
      </c>
      <c r="AM53" s="12">
        <f>SUMIF(Sheet1!$T$10:$T$3962,R53,Sheet1!$J$10:$J$3962)</f>
        <v>-1008779</v>
      </c>
      <c r="AN53" s="12">
        <f>SUMIF(Sheet1!$T$10:$T$3962,S53,Sheet1!$J$10:$J$3962)</f>
        <v>356438</v>
      </c>
      <c r="AO53" s="12">
        <f>SUMIF(Sheet1!$T$10:$T$3962,T53,Sheet1!$J$10:$J$3962)</f>
        <v>71939</v>
      </c>
      <c r="AP53" s="12">
        <f>SUMIF(Sheet1!$T$10:$T$3962,U53,Sheet1!$J$10:$J$3962)</f>
        <v>0</v>
      </c>
      <c r="AQ53" s="26">
        <f t="shared" ref="AQ53:AQ58" si="13">SUM(AL53:AP53)</f>
        <v>-1025986</v>
      </c>
      <c r="AR53" s="26">
        <f t="shared" ref="AR53:AR58" si="14">+AQ53+AK53+AG53+AA53</f>
        <v>-2613078</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-569423</v>
      </c>
      <c r="Y55" s="12">
        <f>SUMIF(Sheet1!$T$10:$T$3962,D55,Sheet1!$J$10:$J$3962)</f>
        <v>694123</v>
      </c>
      <c r="Z55" s="12">
        <f>SUMIF(Sheet1!$T$10:$T$3962,E55,Sheet1!$J$10:$J$3962)</f>
        <v>-913388</v>
      </c>
      <c r="AA55" s="26">
        <f t="shared" si="10"/>
        <v>-788688</v>
      </c>
      <c r="AB55" s="12">
        <f>SUMIF(Sheet1!$T$10:$T$3962,G55,Sheet1!$J$10:$J$3962)</f>
        <v>-507844</v>
      </c>
      <c r="AC55" s="12">
        <f>SUMIF(Sheet1!$T$10:$T$3962,H55,Sheet1!$J$10:$J$3962)</f>
        <v>-29627</v>
      </c>
      <c r="AD55" s="12">
        <f>SUMIF(Sheet1!$T$10:$T$3962,I55,Sheet1!$J$10:$J$3962)</f>
        <v>239275</v>
      </c>
      <c r="AE55" s="12">
        <f>SUMIF(Sheet1!$T$10:$T$3962,J55,Sheet1!$J$10:$J$3962)</f>
        <v>-27530</v>
      </c>
      <c r="AF55" s="12">
        <f>SUMIF(Sheet1!$T$10:$T$3962,K55,Sheet1!$J$10:$J$3962)</f>
        <v>0</v>
      </c>
      <c r="AG55" s="26">
        <f t="shared" si="11"/>
        <v>-325726</v>
      </c>
      <c r="AH55" s="12">
        <f>SUMIF(Sheet1!$T$10:$T$3962,M55,Sheet1!$J$10:$J$3962)</f>
        <v>-359042</v>
      </c>
      <c r="AI55" s="12">
        <f>SUMIF(Sheet1!$T$10:$T$3962,N55,Sheet1!$J$10:$J$3962)</f>
        <v>-113636</v>
      </c>
      <c r="AJ55" s="12">
        <f>SUMIF(Sheet1!$T$10:$T$3962,O55,Sheet1!$J$10:$J$3962)</f>
        <v>0</v>
      </c>
      <c r="AK55" s="26">
        <f t="shared" si="12"/>
        <v>-472678</v>
      </c>
      <c r="AL55" s="12">
        <f>SUMIF(Sheet1!$T$10:$T$3962,Q55,Sheet1!$J$10:$J$3962)</f>
        <v>-445584</v>
      </c>
      <c r="AM55" s="12">
        <f>SUMIF(Sheet1!$T$10:$T$3962,R55,Sheet1!$J$10:$J$3962)</f>
        <v>-1008779</v>
      </c>
      <c r="AN55" s="12">
        <f>SUMIF(Sheet1!$T$10:$T$3962,S55,Sheet1!$J$10:$J$3962)</f>
        <v>356438</v>
      </c>
      <c r="AO55" s="12">
        <f>SUMIF(Sheet1!$T$10:$T$3962,T55,Sheet1!$J$10:$J$3962)</f>
        <v>71939</v>
      </c>
      <c r="AP55" s="12">
        <f>SUMIF(Sheet1!$T$10:$T$3962,U55,Sheet1!$J$10:$J$3962)</f>
        <v>0</v>
      </c>
      <c r="AQ55" s="26">
        <f t="shared" si="13"/>
        <v>-1025986</v>
      </c>
      <c r="AR55" s="26">
        <f t="shared" si="14"/>
        <v>-2613078</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-569423</v>
      </c>
      <c r="Y58" s="12">
        <f>SUMIF(Sheet1!$T$10:$T$3962,D58,Sheet1!$J$10:$J$3962)</f>
        <v>694123</v>
      </c>
      <c r="Z58" s="12">
        <f>SUMIF(Sheet1!$T$10:$T$3962,E58,Sheet1!$J$10:$J$3962)</f>
        <v>-913388</v>
      </c>
      <c r="AA58" s="26">
        <f t="shared" si="10"/>
        <v>-788688</v>
      </c>
      <c r="AB58" s="12">
        <f>SUMIF(Sheet1!$T$10:$T$3962,G58,Sheet1!$J$10:$J$3962)</f>
        <v>-507844</v>
      </c>
      <c r="AC58" s="12">
        <f>SUMIF(Sheet1!$T$10:$T$3962,H58,Sheet1!$J$10:$J$3962)</f>
        <v>-29627</v>
      </c>
      <c r="AD58" s="12">
        <f>SUMIF(Sheet1!$T$10:$T$3962,I58,Sheet1!$J$10:$J$3962)</f>
        <v>239275</v>
      </c>
      <c r="AE58" s="12">
        <f>SUMIF(Sheet1!$T$10:$T$3962,J58,Sheet1!$J$10:$J$3962)</f>
        <v>-27530</v>
      </c>
      <c r="AF58" s="12">
        <f>SUMIF(Sheet1!$T$10:$T$3962,K58,Sheet1!$J$10:$J$3962)</f>
        <v>0</v>
      </c>
      <c r="AG58" s="26">
        <f t="shared" si="11"/>
        <v>-325726</v>
      </c>
      <c r="AH58" s="12">
        <f>SUMIF(Sheet1!$T$10:$T$3962,M58,Sheet1!$J$10:$J$3962)</f>
        <v>-359042</v>
      </c>
      <c r="AI58" s="12">
        <f>SUMIF(Sheet1!$T$10:$T$3962,N58,Sheet1!$J$10:$J$3962)</f>
        <v>-113636</v>
      </c>
      <c r="AJ58" s="12">
        <f>SUMIF(Sheet1!$T$10:$T$3962,O58,Sheet1!$J$10:$J$3962)</f>
        <v>0</v>
      </c>
      <c r="AK58" s="26">
        <f t="shared" si="12"/>
        <v>-472678</v>
      </c>
      <c r="AL58" s="12">
        <f>SUMIF(Sheet1!$T$10:$T$3962,Q58,Sheet1!$J$10:$J$3962)</f>
        <v>-445584</v>
      </c>
      <c r="AM58" s="12">
        <f>SUMIF(Sheet1!$T$10:$T$3962,R58,Sheet1!$J$10:$J$3962)</f>
        <v>-1008779</v>
      </c>
      <c r="AN58" s="12">
        <f>SUMIF(Sheet1!$T$10:$T$3962,S58,Sheet1!$J$10:$J$3962)</f>
        <v>356438</v>
      </c>
      <c r="AO58" s="12">
        <f>SUMIF(Sheet1!$T$10:$T$3962,T58,Sheet1!$J$10:$J$3962)</f>
        <v>71939</v>
      </c>
      <c r="AP58" s="12">
        <f>SUMIF(Sheet1!$T$10:$T$3962,U58,Sheet1!$J$10:$J$3962)</f>
        <v>0</v>
      </c>
      <c r="AQ58" s="26">
        <f t="shared" si="13"/>
        <v>-1025986</v>
      </c>
      <c r="AR58" s="26">
        <f t="shared" si="14"/>
        <v>-2613078</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-569423</v>
      </c>
      <c r="Y69" s="12">
        <f>SUMIF(Sheet1!$T$10:$T$3962,D69,Sheet1!$J$10:$J$3962)</f>
        <v>694123</v>
      </c>
      <c r="Z69" s="12">
        <f>SUMIF(Sheet1!$T$10:$T$3962,E69,Sheet1!$J$10:$J$3962)</f>
        <v>-913388</v>
      </c>
      <c r="AA69" s="26">
        <f t="shared" si="15"/>
        <v>-788688</v>
      </c>
      <c r="AB69" s="12">
        <f>SUMIF(Sheet1!$T$10:$T$3962,G69,Sheet1!$J$10:$J$3962)</f>
        <v>-507844</v>
      </c>
      <c r="AC69" s="12">
        <f>SUMIF(Sheet1!$T$10:$T$3962,H69,Sheet1!$J$10:$J$3962)</f>
        <v>-29627</v>
      </c>
      <c r="AD69" s="12">
        <f>SUMIF(Sheet1!$T$10:$T$3962,I69,Sheet1!$J$10:$J$3962)</f>
        <v>239275</v>
      </c>
      <c r="AE69" s="12">
        <f>SUMIF(Sheet1!$T$10:$T$3962,J69,Sheet1!$J$10:$J$3962)</f>
        <v>-27530</v>
      </c>
      <c r="AF69" s="12">
        <f>SUMIF(Sheet1!$T$10:$T$3962,K69,Sheet1!$J$10:$J$3962)</f>
        <v>0</v>
      </c>
      <c r="AG69" s="26">
        <f t="shared" si="16"/>
        <v>-325726</v>
      </c>
      <c r="AH69" s="12">
        <f>SUMIF(Sheet1!$T$10:$T$3962,M69,Sheet1!$J$10:$J$3962)</f>
        <v>-359042</v>
      </c>
      <c r="AI69" s="12">
        <f>SUMIF(Sheet1!$T$10:$T$3962,N69,Sheet1!$J$10:$J$3962)</f>
        <v>-113636</v>
      </c>
      <c r="AJ69" s="12">
        <f>SUMIF(Sheet1!$T$10:$T$3962,O69,Sheet1!$J$10:$J$3962)</f>
        <v>0</v>
      </c>
      <c r="AK69" s="26">
        <f t="shared" si="17"/>
        <v>-472678</v>
      </c>
      <c r="AL69" s="12">
        <f>SUMIF(Sheet1!$T$10:$T$3962,Q69,Sheet1!$J$10:$J$3962)</f>
        <v>-445584</v>
      </c>
      <c r="AM69" s="12">
        <f>SUMIF(Sheet1!$T$10:$T$3962,R69,Sheet1!$J$10:$J$3962)</f>
        <v>-1008779</v>
      </c>
      <c r="AN69" s="12">
        <f>SUMIF(Sheet1!$T$10:$T$3962,S69,Sheet1!$J$10:$J$3962)</f>
        <v>356438</v>
      </c>
      <c r="AO69" s="12">
        <f>SUMIF(Sheet1!$T$10:$T$3962,T69,Sheet1!$J$10:$J$3962)</f>
        <v>71939</v>
      </c>
      <c r="AP69" s="12">
        <f>SUMIF(Sheet1!$T$10:$T$3962,U69,Sheet1!$J$10:$J$3962)</f>
        <v>0</v>
      </c>
      <c r="AQ69" s="26">
        <f t="shared" si="18"/>
        <v>-1025986</v>
      </c>
      <c r="AR69" s="26">
        <f t="shared" si="19"/>
        <v>-2613078</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schemas.microsoft.com/office/2006/metadata/properties"/>
    <ds:schemaRef ds:uri="http://schemas.microsoft.com/sharepoint/v3"/>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2016-09-15T09:06:22Z</dcterms:modified>
</cp:coreProperties>
</file>